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1835" activeTab="1"/>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Metrics'!$B$1:$Q$54</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13" i="1"/>
  <c r="I10"/>
  <c r="I11"/>
  <c r="I12"/>
  <c r="I11" i="5" l="1"/>
  <c r="I12"/>
  <c r="I1"/>
  <c r="I9" i="1"/>
  <c r="I11" i="2"/>
  <c r="I10"/>
  <c r="I9"/>
  <c r="I8"/>
  <c r="Q25" i="1"/>
  <c r="Q24"/>
  <c r="Q23"/>
  <c r="Q22"/>
  <c r="Q21"/>
  <c r="G1" i="7"/>
  <c r="I1" i="6"/>
  <c r="I1" i="8"/>
  <c r="L1" i="4"/>
  <c r="N1" i="3"/>
  <c r="I1" i="2"/>
  <c r="Q1" i="1"/>
  <c r="C22" i="6"/>
  <c r="C30" i="5"/>
  <c r="C73" i="4"/>
  <c r="C21" i="3"/>
  <c r="C23" i="2"/>
  <c r="C49" i="1"/>
  <c r="C37"/>
  <c r="C18" i="8"/>
  <c r="B8" i="5"/>
  <c r="B9" s="1"/>
  <c r="B10" s="1"/>
  <c r="B11" s="1"/>
  <c r="B12" s="1"/>
  <c r="B13" s="1"/>
  <c r="B14" s="1"/>
  <c r="B15" s="1"/>
  <c r="B16" s="1"/>
  <c r="B17" s="1"/>
  <c r="B18" s="1"/>
  <c r="L60" i="4"/>
  <c r="L61"/>
  <c r="L56"/>
  <c r="L57"/>
  <c r="L58"/>
  <c r="L59"/>
  <c r="L46"/>
  <c r="L47"/>
  <c r="L48"/>
  <c r="L49"/>
  <c r="L50"/>
  <c r="L51"/>
  <c r="L52"/>
  <c r="L53"/>
  <c r="L54"/>
  <c r="L55"/>
  <c r="L31"/>
  <c r="L32"/>
  <c r="L33"/>
  <c r="L34"/>
  <c r="L35"/>
  <c r="L36"/>
  <c r="L37"/>
  <c r="L38"/>
  <c r="L39"/>
  <c r="L40"/>
  <c r="L41"/>
  <c r="L42"/>
  <c r="L43"/>
  <c r="L44"/>
  <c r="L45"/>
  <c r="L19"/>
  <c r="L20"/>
  <c r="L21"/>
  <c r="L22"/>
  <c r="L23"/>
  <c r="L24"/>
  <c r="L25"/>
  <c r="L26"/>
  <c r="L27"/>
  <c r="L28"/>
  <c r="L29"/>
  <c r="L30"/>
  <c r="L9"/>
  <c r="L10"/>
  <c r="L11"/>
  <c r="L12"/>
  <c r="L13"/>
  <c r="L14"/>
  <c r="L15"/>
  <c r="L16"/>
  <c r="L17"/>
  <c r="L18"/>
  <c r="B8"/>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L8"/>
  <c r="L7"/>
  <c r="B8" i="7"/>
  <c r="B9"/>
  <c r="B10"/>
  <c r="B11" s="1"/>
  <c r="B12" s="1"/>
  <c r="B13" s="1"/>
  <c r="B14" s="1"/>
  <c r="B15" s="1"/>
  <c r="B16" s="1"/>
  <c r="B17" s="1"/>
</calcChain>
</file>

<file path=xl/sharedStrings.xml><?xml version="1.0" encoding="utf-8"?>
<sst xmlns="http://schemas.openxmlformats.org/spreadsheetml/2006/main" count="791" uniqueCount="389">
  <si>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</si>
  <si>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</si>
  <si>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</si>
  <si>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</si>
  <si>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</si>
  <si>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</si>
  <si>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</si>
  <si>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</si>
  <si>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</si>
  <si>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</si>
  <si>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</si>
  <si>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</si>
  <si>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</si>
  <si>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</si>
  <si>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</si>
  <si>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</si>
  <si>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</si>
  <si>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</si>
  <si>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</si>
  <si>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</si>
  <si>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</si>
  <si>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</si>
  <si>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</si>
  <si>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</si>
  <si>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</si>
  <si>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</si>
  <si>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</si>
  <si>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</si>
  <si>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</si>
  <si>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</si>
  <si>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</si>
  <si>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</si>
  <si>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</si>
  <si>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</si>
  <si>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</si>
  <si>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</si>
  <si>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r>
      <t>Water quality compliance</t>
    </r>
    <r>
      <rPr>
        <sz val="10"/>
        <color theme="1"/>
        <rFont val="Arial"/>
        <family val="2"/>
      </rPr>
      <t xml:space="preserve"> – the DWI’s Compliance Risk Index (CRI), a score greater than or equal to zero, where zero is least risk</t>
    </r>
  </si>
  <si>
    <r>
      <t>Water supply interruptions</t>
    </r>
    <r>
      <rPr>
        <sz val="10"/>
        <color theme="1"/>
        <rFont val="Arial"/>
        <family val="2"/>
      </rPr>
      <t xml:space="preserve"> – average supply interruption greater than 3 hours (minutes per property)</t>
    </r>
  </si>
  <si>
    <r>
      <t>Mains bursts</t>
    </r>
    <r>
      <rPr>
        <sz val="10"/>
        <color theme="1"/>
        <rFont val="Arial"/>
        <family val="2"/>
      </rPr>
      <t xml:space="preserve"> – number of water mains bursts per 1,000 kilometres of total length of mains</t>
    </r>
  </si>
  <si>
    <r>
      <t>Unplanned outage</t>
    </r>
    <r>
      <rPr>
        <sz val="10"/>
        <color theme="1"/>
        <rFont val="Arial"/>
        <family val="2"/>
      </rPr>
      <t xml:space="preserve"> – proportion of unplanned outage of the total company production capacity (%)</t>
    </r>
  </si>
  <si>
    <r>
      <t>Leakage</t>
    </r>
    <r>
      <rPr>
        <sz val="10"/>
        <color theme="1"/>
        <rFont val="Arial"/>
        <family val="2"/>
      </rPr>
      <t xml:space="preserve"> – megalitres per day (Ml/d), three-year average</t>
    </r>
  </si>
  <si>
    <r>
      <t>Risk of severe restrictions in a drought</t>
    </r>
    <r>
      <rPr>
        <sz val="10"/>
        <color theme="1"/>
        <rFont val="Arial"/>
        <family val="2"/>
      </rPr>
      <t xml:space="preserve"> – percentage of the population the company serves that would experience severe supply restrictions (e.g. standpipes or rota cuts) in a 1-in-200 year drought</t>
    </r>
  </si>
  <si>
    <r>
      <t>Treatment works compliance</t>
    </r>
    <r>
      <rPr>
        <sz val="10"/>
        <color theme="1"/>
        <rFont val="Arial"/>
        <family val="2"/>
      </rPr>
      <t xml:space="preserve"> – % compliance with environmental permits at water and wastewater treatment works (EA’s Environmental Performance Assessment definition)</t>
    </r>
  </si>
  <si>
    <r>
      <t>Internal sewer flooding</t>
    </r>
    <r>
      <rPr>
        <sz val="10"/>
        <color theme="1"/>
        <rFont val="Arial"/>
        <family val="2"/>
      </rPr>
      <t xml:space="preserve"> – number of incidents per year (sewerage companies only)</t>
    </r>
  </si>
  <si>
    <r>
      <t>Sewer collapses</t>
    </r>
    <r>
      <rPr>
        <sz val="10"/>
        <color theme="1"/>
        <rFont val="Arial"/>
        <family val="2"/>
      </rPr>
      <t xml:space="preserve"> – number per 1,000 kilometres of sewer (sewerage companies only)</t>
    </r>
  </si>
  <si>
    <r>
      <t>Pollution incidents</t>
    </r>
    <r>
      <rPr>
        <sz val="10"/>
        <color theme="1"/>
        <rFont val="Arial"/>
        <family val="2"/>
      </rPr>
      <t xml:space="preserve"> – category 1-3 pollution incidents per 1,000km of sewerage network, as reported to the Environment Agency and Natural Resources Wales (sewerage companies only)</t>
    </r>
  </si>
  <si>
    <r>
      <t>Risk of sewer flooding in a storm</t>
    </r>
    <r>
      <rPr>
        <sz val="10"/>
        <color theme="1"/>
        <rFont val="Arial"/>
        <family val="2"/>
      </rPr>
      <t xml:space="preserve"> – percentage of population at risk of sewer flooding in a 1-in-50 year storm (sewerage companies only)</t>
    </r>
  </si>
  <si>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</si>
  <si>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</si>
  <si>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</si>
  <si>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</si>
  <si>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</si>
  <si>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</si>
  <si>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</si>
  <si>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</si>
  <si>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</si>
  <si>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</si>
  <si>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</si>
  <si>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</si>
  <si>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</si>
  <si>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</si>
  <si>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</si>
  <si>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</si>
  <si>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</si>
  <si>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</si>
  <si>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</si>
  <si>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</si>
  <si>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</si>
  <si>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</si>
  <si>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</si>
  <si>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</si>
  <si>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</si>
  <si>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</si>
  <si>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</si>
  <si>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</si>
  <si>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</si>
  <si>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</si>
  <si>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</si>
  <si>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</si>
  <si>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</si>
  <si>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</si>
  <si>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</si>
  <si>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</si>
  <si>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</si>
  <si>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</si>
  <si>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</si>
  <si>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</si>
  <si>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</si>
  <si>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</si>
  <si>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</si>
  <si>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</si>
  <si>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</si>
  <si>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</si>
  <si>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</si>
  <si>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</si>
  <si>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</si>
  <si>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</si>
  <si>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</si>
  <si>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</si>
  <si>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</si>
  <si>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</si>
  <si>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</si>
  <si>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</si>
  <si>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</si>
  <si>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</si>
  <si>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</si>
  <si>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</si>
  <si>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</si>
  <si>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</si>
  <si>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</si>
  <si>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</si>
  <si>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</si>
  <si>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</si>
  <si>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</si>
  <si>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</si>
  <si>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</si>
  <si>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</si>
  <si>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</si>
  <si>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</si>
  <si>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</si>
  <si>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</si>
  <si>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</si>
  <si>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</si>
  <si>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</si>
  <si>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</si>
  <si>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</si>
  <si>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</si>
  <si>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</si>
  <si>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</si>
  <si>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</si>
  <si>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</si>
  <si>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</si>
  <si>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</si>
  <si>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</si>
  <si>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</si>
  <si>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</si>
  <si>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</si>
  <si>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</si>
  <si>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</si>
  <si>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</si>
  <si>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</si>
  <si>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</si>
  <si>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</si>
  <si>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</si>
  <si>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</si>
  <si>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</si>
  <si>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</si>
  <si>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</si>
  <si>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</si>
  <si>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</si>
  <si>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</si>
  <si>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</si>
  <si>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</si>
  <si>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</si>
  <si>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</si>
  <si>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PR19 Business plan table App7 line 7.</t>
  </si>
  <si>
    <t>PR19 Business plan table App7 line 6.</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</si>
  <si>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</si>
  <si>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</si>
  <si>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</si>
  <si>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</si>
  <si>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</si>
  <si>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</si>
  <si>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</si>
  <si>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</si>
  <si>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</si>
  <si>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</si>
  <si>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</si>
  <si>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</si>
  <si>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</si>
  <si>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</si>
  <si>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</si>
  <si>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</si>
  <si>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</si>
  <si>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</si>
  <si>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</si>
  <si>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</si>
  <si>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</si>
  <si>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</si>
  <si>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</si>
  <si>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</si>
  <si>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</si>
  <si>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</si>
  <si>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</si>
  <si>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</si>
  <si>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</si>
  <si>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</si>
  <si>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</si>
  <si>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</si>
  <si>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</si>
  <si>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</si>
  <si>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</si>
  <si>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</si>
  <si>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</si>
  <si>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</si>
  <si>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</si>
  <si>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</si>
  <si>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</si>
  <si>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</si>
  <si>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</si>
  <si>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</si>
  <si>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</si>
  <si>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</si>
  <si>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</si>
  <si>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</si>
  <si>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</si>
  <si>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</si>
  <si>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</si>
  <si>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</si>
  <si>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</si>
  <si>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</si>
  <si>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</si>
  <si>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</si>
  <si>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</si>
  <si>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</si>
  <si>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</si>
  <si>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</si>
  <si>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</si>
  <si>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1 name]</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</si>
  <si>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</si>
  <si>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</si>
  <si>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</si>
  <si>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</si>
  <si>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</si>
  <si>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</si>
  <si>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</si>
  <si>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</si>
  <si>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</si>
  <si>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</si>
  <si>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</si>
  <si>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</si>
  <si>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</si>
  <si>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</si>
  <si>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</si>
  <si>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</si>
  <si>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</si>
  <si>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</si>
  <si>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</si>
  <si>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</si>
  <si>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</si>
  <si>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</si>
  <si>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</si>
  <si>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</si>
  <si>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</si>
  <si>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</si>
  <si>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</si>
  <si>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</si>
  <si>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</si>
  <si>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</si>
  <si>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</si>
  <si>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</si>
  <si>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</si>
  <si>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</si>
  <si>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</si>
  <si>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</si>
  <si>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</si>
  <si>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</si>
  <si>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</si>
  <si>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</si>
  <si>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</si>
  <si>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</si>
  <si>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</si>
  <si>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</si>
  <si>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</si>
  <si>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</si>
  <si>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</si>
  <si>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</si>
  <si>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</si>
  <si>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Per capita consumption</t>
    </r>
    <r>
      <rPr>
        <sz val="10"/>
        <color theme="1"/>
        <rFont val="Arial"/>
        <family val="2"/>
      </rPr>
      <t xml:space="preserve"> – average amount of water used by each person that lives in a household property (litres per person per day), three year average</t>
    </r>
  </si>
  <si>
    <r>
      <t xml:space="preserve">2019-20 forecast performance level 
</t>
    </r>
    <r>
      <rPr>
        <sz val="10"/>
        <color rgb="FF0078C9"/>
        <rFont val="Arial"/>
        <family val="2"/>
      </rPr>
      <t>(where relevant)</t>
    </r>
  </si>
  <si>
    <t>2024-25 proposed performance commitment level</t>
  </si>
  <si>
    <t>Leakage/property/day (Essex&amp;Suffolk Region)</t>
  </si>
  <si>
    <t>Leakage/km/main/day (Essex&amp;Suffolk Region)</t>
  </si>
  <si>
    <t>Leakage/property/day (Northumbrian Region)</t>
  </si>
  <si>
    <t>Leakage/km/main/day (Northumbrian Region)</t>
  </si>
  <si>
    <t>COM03</t>
  </si>
  <si>
    <t>COM04</t>
  </si>
  <si>
    <t>COM07</t>
  </si>
  <si>
    <t>COM08</t>
  </si>
  <si>
    <t>COM09</t>
  </si>
  <si>
    <t>COM11</t>
  </si>
  <si>
    <t>COM14</t>
  </si>
  <si>
    <t>COM15</t>
  </si>
  <si>
    <t>COM10</t>
  </si>
  <si>
    <t>COM13</t>
  </si>
  <si>
    <t>COM12</t>
  </si>
  <si>
    <t>Under</t>
  </si>
  <si>
    <t>In period</t>
  </si>
  <si>
    <t>Out &amp; Under</t>
  </si>
  <si>
    <t>10% reduction on 2019/20 performance</t>
  </si>
  <si>
    <t>NFI</t>
  </si>
  <si>
    <t>NW - 137.0
ESW - 66.0</t>
  </si>
  <si>
    <t>NW - 121.9
ESW - 53.8</t>
  </si>
  <si>
    <t>5.3% reduction on 2019/20 performance</t>
  </si>
  <si>
    <t>COM05 (NW)
COM06 (ESW)</t>
  </si>
  <si>
    <t>1.4% to -1.9%</t>
  </si>
  <si>
    <t>Baa1/BBB+</t>
  </si>
  <si>
    <t>PR14NESWSW_W-A1</t>
  </si>
  <si>
    <t>W-A1: Asset health measures - water</t>
  </si>
  <si>
    <t>-</t>
  </si>
  <si>
    <t>PR14NESWSW_W-B1</t>
  </si>
  <si>
    <t>W-B1: Satisfaction with taste and odour of tap water</t>
  </si>
  <si>
    <t>Yes</t>
  </si>
  <si>
    <t>No</t>
  </si>
  <si>
    <t>PR14NESWSW_W-B2</t>
  </si>
  <si>
    <t>W-B2: Overall drinking water compliance (3-year average)</t>
  </si>
  <si>
    <t>PR14NESWSW_W-B3</t>
  </si>
  <si>
    <t>W-B3: Discoloured water complaints (3-year average)</t>
  </si>
  <si>
    <t>PR14NESWSW_W-C1</t>
  </si>
  <si>
    <t>W-C1: Interruptions to water supply for more than 3 hours (average time per property per year)</t>
  </si>
  <si>
    <t>PR14NESWSW_W-C2</t>
  </si>
  <si>
    <t>W-C2: Properties experiencing poor water pressure (3-year average)</t>
  </si>
  <si>
    <t>PR14NESWSW_W-C3</t>
  </si>
  <si>
    <t>W-C3: Water mains bursts (3-year average)</t>
  </si>
  <si>
    <t>PR14NESWSW_W-C4</t>
  </si>
  <si>
    <t>W-C4: Leakage (Ml/d) Northumbrian area</t>
  </si>
  <si>
    <t>PR14NESWSW_W-C5</t>
  </si>
  <si>
    <t>W-C5: Leakage (Ml/d) Essex &amp; Suffolk area</t>
  </si>
  <si>
    <t>PR14NESWSW_W-D1</t>
  </si>
  <si>
    <t>W-D1: NWL independent overall customer satisfaction score</t>
  </si>
  <si>
    <t>PR14NESWSW_W-D2</t>
  </si>
  <si>
    <t>W-D2: Service incentive mechanism (SIM)</t>
  </si>
  <si>
    <t>PR14NESWSW_W-D3</t>
  </si>
  <si>
    <t>W-D3: Domestic customer satisfaction, net promoter score</t>
  </si>
  <si>
    <t>PR14NESWSW_W-E1</t>
  </si>
  <si>
    <t>W-E1: NWL independent survey on keeping customers informed</t>
  </si>
  <si>
    <t>PR14NESWSW_W-F1</t>
  </si>
  <si>
    <t>W-F1: Greenhouse gas emissions</t>
  </si>
  <si>
    <t>PR14NESWSW_W-F2</t>
  </si>
  <si>
    <t>W-F2: Annual environmental performance report</t>
  </si>
  <si>
    <t>PR14NESWSWW_S-A1</t>
  </si>
  <si>
    <t>S-A1: Asset health measures - wastewater</t>
  </si>
  <si>
    <t>PR14NESWSWW_S-B1</t>
  </si>
  <si>
    <t>S-B1: Properties flooded externally</t>
  </si>
  <si>
    <t>PR14NESWSWW_S-B2</t>
  </si>
  <si>
    <t>S-B2: Properties flooded internally</t>
  </si>
  <si>
    <t>PR14NESWSWW_S-B3</t>
  </si>
  <si>
    <t>S-B3: Repeat sewer flooding (3-year average)</t>
  </si>
  <si>
    <t>PR14NESWSWW_S-B4</t>
  </si>
  <si>
    <t>S-B4: Sewer collapses (3-year average)</t>
  </si>
  <si>
    <t>PR14NESWSWW_S-B5</t>
  </si>
  <si>
    <t>S-B5: Transferred drains and sewers - internal sewer flooding</t>
  </si>
  <si>
    <t>PR14NESWSWW_S-B6</t>
  </si>
  <si>
    <t>S-B6: Transferred drains and sewers - external sewer flooding</t>
  </si>
  <si>
    <t>PR14NESWSWW_S-B7</t>
  </si>
  <si>
    <t>S-B7: Transferred drains and sewers - sewer collapses</t>
  </si>
  <si>
    <t>PR14NESWSWW_S-C1</t>
  </si>
  <si>
    <t>S-C1: Sewage treatment works discharge compliance (3-year average)</t>
  </si>
  <si>
    <t>PR14NESWSWW_S-C2</t>
  </si>
  <si>
    <t>S-C2: Pollution incidents - category 3 (3-year average)</t>
  </si>
  <si>
    <t>PR14NESWSWW_S-C3</t>
  </si>
  <si>
    <t>S-C3: Bathing water compliance</t>
  </si>
  <si>
    <t>PR14NESWSWW_S-C4</t>
  </si>
  <si>
    <t>S-C4: Whitburn combined sewer overflow (CSO) scheme</t>
  </si>
  <si>
    <t>PR14NESWSWW_S-D1</t>
  </si>
  <si>
    <t>S-D1: NWL independent overall customer satisfaction score</t>
  </si>
  <si>
    <t>PR14NESWSWW_S-D2</t>
  </si>
  <si>
    <t>S-D2: Service incentive mechanism (SIM)</t>
  </si>
  <si>
    <t>PR14NESWSWW_S-D3</t>
  </si>
  <si>
    <t>S-D3: Domestic customer satisfaction, net promoter score</t>
  </si>
  <si>
    <t>PR14NESWSWW_S-E1</t>
  </si>
  <si>
    <t>S-E1: NWL independent survey on keeping customers informed</t>
  </si>
  <si>
    <t>PR14NESWSWW_S-F1</t>
  </si>
  <si>
    <t>S-F1: Greenhouse gas emissions</t>
  </si>
  <si>
    <t>PR14NESWSWW_S-F2</t>
  </si>
  <si>
    <t>S-F2: Annual environmental performance report</t>
  </si>
  <si>
    <t>PR14NESHHR_R-B1</t>
  </si>
  <si>
    <t>R-B1: NWL independent overall customer satisfaction score</t>
  </si>
  <si>
    <t>PR14NESHHR_R-B2</t>
  </si>
  <si>
    <t>R-B2: Service incentive mechanism (SIM)</t>
  </si>
  <si>
    <t>PR14NESHHR_R-B3</t>
  </si>
  <si>
    <t>R-B3: Domestic customer satisfaction, net promoter score</t>
  </si>
  <si>
    <t>PR14NESHHR_R-C1</t>
  </si>
  <si>
    <t>R-C1: NWL independent value for money survey</t>
  </si>
  <si>
    <t>PR14NESHHR_R-C2</t>
  </si>
  <si>
    <t>R-C2: Satisfied with value for money of water services - Northumbrian region (CCWater research)</t>
  </si>
  <si>
    <t>PR14NESHHR_R-C3</t>
  </si>
  <si>
    <t>R-C3: Satisfied with value for money of sewerage services - Northumbrian region (CCWater research)</t>
  </si>
  <si>
    <t>PR14NESHHR_R-C4</t>
  </si>
  <si>
    <t>R-C4: Satisfied with value for money of water services - Essex &amp; Suffolk region (CCWater research)</t>
  </si>
  <si>
    <t>PR14NESHHR_R-D1</t>
  </si>
  <si>
    <t>R-D1: NWL independent survey on keeping customers informed</t>
  </si>
  <si>
    <t>PR14NESHHR_R-E1</t>
  </si>
  <si>
    <t>R-E1: Greenhouse gas emissions</t>
  </si>
  <si>
    <t>PR14NESHHR_R-E2</t>
  </si>
  <si>
    <t>R-E2: Annual environmental performance report</t>
  </si>
  <si>
    <t>PR14NESHHR_R-F1</t>
  </si>
  <si>
    <t>R-F1: Delivering a consolidated Customer Information and Billing (CIB) system - Penalty 2 2017/18 Assesment Period (£1.25 million per year of non-delivery. 31 March 2018 required delivery date )</t>
  </si>
  <si>
    <t>R-F1: Delivering a consolidated Customer Information and Billing (CIB) system - Penalty 1 2019/20 Assesment Period</t>
  </si>
</sst>
</file>

<file path=xl/styles.xml><?xml version="1.0" encoding="utf-8"?>
<styleSheet xmlns="http://schemas.openxmlformats.org/spreadsheetml/2006/main">
  <numFmts count="16">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 numFmtId="178" formatCode="#,##0.0"/>
  </numFmts>
  <fonts count="44">
    <font>
      <sz val="11"/>
      <color theme="1"/>
      <name val="Arial"/>
      <family val="2"/>
    </font>
    <font>
      <sz val="11"/>
      <name val="Arial"/>
      <family val="2"/>
    </font>
    <font>
      <sz val="11"/>
      <color theme="1"/>
      <name val="Arial"/>
      <family val="2"/>
    </font>
    <font>
      <sz val="10"/>
      <color theme="1"/>
      <name val="Arial"/>
      <family val="2"/>
    </font>
    <font>
      <sz val="11"/>
      <color rgb="FF0078C9"/>
      <name val="Franklin Gothic Demi"/>
      <family val="2"/>
    </font>
    <font>
      <b/>
      <sz val="10"/>
      <color theme="1"/>
      <name val="Arial"/>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s>
  <fills count="17">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69">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s>
  <cellStyleXfs count="2738">
    <xf numFmtId="0" fontId="0" fillId="0" borderId="0"/>
    <xf numFmtId="0" fontId="2" fillId="0" borderId="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0" fontId="2" fillId="0" borderId="0"/>
    <xf numFmtId="0" fontId="14" fillId="0" borderId="0"/>
    <xf numFmtId="0" fontId="14"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0" fontId="2" fillId="0" borderId="0"/>
    <xf numFmtId="0" fontId="14" fillId="0" borderId="0"/>
    <xf numFmtId="0" fontId="2" fillId="0" borderId="0"/>
    <xf numFmtId="0" fontId="2" fillId="0" borderId="0"/>
    <xf numFmtId="9" fontId="19" fillId="0" borderId="0" applyFont="0" applyFill="0" applyBorder="0" applyAlignment="0" applyProtection="0"/>
    <xf numFmtId="0" fontId="2" fillId="0" borderId="0"/>
    <xf numFmtId="164" fontId="2" fillId="0" borderId="0" applyFont="0" applyFill="0" applyBorder="0" applyProtection="0">
      <alignment vertical="top"/>
    </xf>
    <xf numFmtId="0" fontId="2" fillId="0" borderId="0"/>
    <xf numFmtId="0" fontId="21" fillId="0" borderId="0" applyNumberFormat="0" applyFill="0" applyAlignment="0"/>
    <xf numFmtId="43" fontId="2" fillId="0" borderId="0" applyFont="0" applyFill="0" applyBorder="0" applyAlignment="0" applyProtection="0"/>
    <xf numFmtId="0" fontId="22" fillId="0" borderId="0"/>
    <xf numFmtId="9" fontId="14" fillId="0" borderId="0" applyFont="0" applyFill="0" applyBorder="0" applyAlignment="0" applyProtection="0"/>
    <xf numFmtId="0" fontId="15" fillId="8" borderId="20" applyNumberFormat="0" applyFont="0" applyAlignment="0" applyProtection="0"/>
    <xf numFmtId="9" fontId="22" fillId="0" borderId="0" applyFont="0" applyFill="0" applyBorder="0" applyAlignment="0" applyProtection="0"/>
    <xf numFmtId="0" fontId="14" fillId="0" borderId="0" applyNumberFormat="0" applyFill="0" applyBorder="0" applyProtection="0">
      <alignment horizontal="right" vertical="top"/>
    </xf>
    <xf numFmtId="0" fontId="19" fillId="0" borderId="0"/>
    <xf numFmtId="43" fontId="19" fillId="0" borderId="0" applyFont="0" applyFill="0" applyBorder="0" applyAlignment="0" applyProtection="0"/>
    <xf numFmtId="165" fontId="2" fillId="0" borderId="0" applyFont="0" applyFill="0" applyBorder="0" applyProtection="0">
      <alignment vertical="top"/>
    </xf>
    <xf numFmtId="0" fontId="24" fillId="0" borderId="0"/>
    <xf numFmtId="0" fontId="14" fillId="0" borderId="0">
      <alignment vertical="top"/>
    </xf>
    <xf numFmtId="0" fontId="2" fillId="0" borderId="0"/>
    <xf numFmtId="0" fontId="2" fillId="0" borderId="0"/>
    <xf numFmtId="0" fontId="2" fillId="0" borderId="0"/>
    <xf numFmtId="0" fontId="2" fillId="0" borderId="0"/>
    <xf numFmtId="0" fontId="20" fillId="0" borderId="0" applyNumberFormat="0" applyBorder="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11" fillId="3" borderId="0" applyNumberFormat="0">
      <alignment horizontal="left"/>
    </xf>
    <xf numFmtId="0" fontId="7" fillId="2" borderId="0" applyNumberFormat="0"/>
    <xf numFmtId="0" fontId="13" fillId="9" borderId="0" applyBorder="0"/>
    <xf numFmtId="171" fontId="3" fillId="10" borderId="0">
      <alignment horizontal="right" vertical="center"/>
    </xf>
    <xf numFmtId="0" fontId="3" fillId="5" borderId="14">
      <alignment horizontal="right" vertical="center" wrapText="1"/>
    </xf>
    <xf numFmtId="0" fontId="3" fillId="6" borderId="14">
      <alignment horizontal="right" vertical="center" wrapText="1"/>
    </xf>
    <xf numFmtId="0" fontId="7" fillId="2" borderId="14">
      <alignment horizontal="center" vertical="center" wrapText="1"/>
    </xf>
    <xf numFmtId="0" fontId="16" fillId="4" borderId="21">
      <alignment horizontal="left" vertical="center" wrapText="1"/>
    </xf>
    <xf numFmtId="171" fontId="23" fillId="11" borderId="0">
      <alignment horizontal="right" vertical="center"/>
    </xf>
    <xf numFmtId="0" fontId="11" fillId="3" borderId="14">
      <alignment horizontal="left" vertical="center" wrapText="1" readingOrder="1"/>
    </xf>
    <xf numFmtId="0" fontId="3" fillId="4" borderId="14">
      <alignment horizontal="right" vertical="center" wrapText="1"/>
    </xf>
    <xf numFmtId="0" fontId="23" fillId="9" borderId="14">
      <alignment horizontal="right" vertical="center" wrapText="1"/>
    </xf>
    <xf numFmtId="0" fontId="3" fillId="0" borderId="14">
      <alignment horizontal="left" vertical="center" wrapText="1"/>
    </xf>
    <xf numFmtId="172" fontId="23" fillId="12" borderId="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13" borderId="0"/>
    <xf numFmtId="0" fontId="9" fillId="0" borderId="0" applyNumberFormat="0" applyFill="0" applyBorder="0" applyAlignment="0" applyProtection="0"/>
    <xf numFmtId="0" fontId="26" fillId="0" borderId="0"/>
    <xf numFmtId="0" fontId="14" fillId="0" borderId="0"/>
    <xf numFmtId="0" fontId="33" fillId="0" borderId="0"/>
    <xf numFmtId="0" fontId="33" fillId="0" borderId="0"/>
    <xf numFmtId="0" fontId="18" fillId="0" borderId="0"/>
    <xf numFmtId="0" fontId="2" fillId="0" borderId="0"/>
    <xf numFmtId="0" fontId="19" fillId="0" borderId="0"/>
    <xf numFmtId="0" fontId="2" fillId="0" borderId="0"/>
    <xf numFmtId="0" fontId="19" fillId="0" borderId="0"/>
    <xf numFmtId="40" fontId="27" fillId="7" borderId="0">
      <alignment horizontal="right"/>
    </xf>
    <xf numFmtId="0" fontId="28" fillId="7" borderId="0">
      <alignment horizontal="right"/>
    </xf>
    <xf numFmtId="0" fontId="29" fillId="7" borderId="2"/>
    <xf numFmtId="0" fontId="29" fillId="0" borderId="0" applyBorder="0">
      <alignment horizontal="centerContinuous"/>
    </xf>
    <xf numFmtId="0" fontId="30" fillId="0" borderId="0" applyBorder="0">
      <alignment horizontal="centerContinuous"/>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164" fontId="2" fillId="0" borderId="0" applyFont="0" applyFill="0" applyBorder="0" applyProtection="0">
      <alignment vertical="top"/>
    </xf>
    <xf numFmtId="0" fontId="2" fillId="0" borderId="0"/>
    <xf numFmtId="9"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9" fontId="14" fillId="0" borderId="0" applyFont="0" applyFill="0" applyBorder="0" applyAlignment="0" applyProtection="0"/>
    <xf numFmtId="43" fontId="1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9" fontId="2" fillId="0" borderId="0" applyFont="0" applyFill="0" applyBorder="0" applyAlignment="0" applyProtection="0"/>
  </cellStyleXfs>
  <cellXfs count="418">
    <xf numFmtId="0" fontId="0" fillId="0" borderId="0" xfId="0"/>
    <xf numFmtId="0" fontId="4" fillId="0" borderId="0" xfId="5" applyNumberFormat="1" applyFont="1" applyFill="1" applyBorder="1" applyAlignment="1" applyProtection="1">
      <alignment vertical="center"/>
    </xf>
    <xf numFmtId="0" fontId="4" fillId="2" borderId="9" xfId="5" applyNumberFormat="1" applyFont="1" applyFill="1" applyBorder="1" applyAlignment="1" applyProtection="1">
      <alignment vertical="center"/>
    </xf>
    <xf numFmtId="0" fontId="4" fillId="2" borderId="10" xfId="5" applyNumberFormat="1" applyFont="1" applyFill="1" applyBorder="1" applyAlignment="1" applyProtection="1">
      <alignment vertical="center"/>
    </xf>
    <xf numFmtId="0" fontId="17" fillId="0" borderId="12" xfId="7" applyFont="1" applyFill="1" applyBorder="1" applyAlignment="1" applyProtection="1">
      <alignment horizontal="center" vertical="center"/>
    </xf>
    <xf numFmtId="0" fontId="17" fillId="0" borderId="16" xfId="7" applyFont="1" applyFill="1" applyBorder="1" applyAlignment="1" applyProtection="1">
      <alignment vertical="center"/>
    </xf>
    <xf numFmtId="0" fontId="17" fillId="0" borderId="18" xfId="7" applyFont="1" applyFill="1" applyBorder="1" applyAlignment="1" applyProtection="1">
      <alignment vertical="center"/>
    </xf>
    <xf numFmtId="0" fontId="14" fillId="0" borderId="13" xfId="7" applyNumberFormat="1" applyFont="1" applyFill="1" applyBorder="1" applyAlignment="1" applyProtection="1">
      <alignment horizontal="center" vertical="center"/>
    </xf>
    <xf numFmtId="0" fontId="17" fillId="0" borderId="12" xfId="7" applyFont="1" applyFill="1" applyBorder="1" applyAlignment="1" applyProtection="1">
      <alignment horizontal="left" vertical="center"/>
    </xf>
    <xf numFmtId="0" fontId="17" fillId="0" borderId="0" xfId="7" applyFont="1" applyFill="1" applyBorder="1" applyAlignment="1" applyProtection="1">
      <alignment vertical="center"/>
    </xf>
    <xf numFmtId="0" fontId="17" fillId="2" borderId="17" xfId="7" applyFont="1" applyFill="1" applyBorder="1" applyAlignment="1" applyProtection="1">
      <alignment vertical="center"/>
    </xf>
    <xf numFmtId="0" fontId="17" fillId="2" borderId="19" xfId="7" applyFont="1" applyFill="1" applyBorder="1" applyAlignment="1" applyProtection="1">
      <alignment vertical="center"/>
    </xf>
    <xf numFmtId="0" fontId="4" fillId="2" borderId="11" xfId="5" applyNumberFormat="1" applyFont="1" applyFill="1" applyBorder="1" applyAlignment="1" applyProtection="1">
      <alignment vertical="center"/>
    </xf>
    <xf numFmtId="0" fontId="17" fillId="2" borderId="13" xfId="7" applyFont="1" applyFill="1" applyBorder="1" applyAlignment="1" applyProtection="1">
      <alignment vertical="center"/>
    </xf>
    <xf numFmtId="0" fontId="14" fillId="0" borderId="25" xfId="7" applyNumberFormat="1" applyFont="1" applyFill="1" applyBorder="1" applyAlignment="1" applyProtection="1">
      <alignment horizontal="center" vertical="center"/>
    </xf>
    <xf numFmtId="0" fontId="17" fillId="2" borderId="15" xfId="7" applyFont="1" applyFill="1" applyBorder="1" applyAlignment="1" applyProtection="1">
      <alignment vertical="center"/>
    </xf>
    <xf numFmtId="0" fontId="17" fillId="2" borderId="31" xfId="7" applyFont="1" applyFill="1" applyBorder="1" applyAlignment="1" applyProtection="1">
      <alignment vertical="center"/>
    </xf>
    <xf numFmtId="0" fontId="17" fillId="0" borderId="30" xfId="7" applyFont="1" applyFill="1" applyBorder="1" applyAlignment="1" applyProtection="1">
      <alignment vertical="center"/>
    </xf>
    <xf numFmtId="49" fontId="14" fillId="0" borderId="0" xfId="7" applyNumberFormat="1" applyFont="1" applyFill="1" applyBorder="1" applyAlignment="1" applyProtection="1">
      <alignment horizontal="left" vertical="center" wrapText="1"/>
    </xf>
    <xf numFmtId="0" fontId="36" fillId="2" borderId="6" xfId="5" applyFont="1" applyFill="1" applyBorder="1" applyAlignment="1" applyProtection="1">
      <alignment horizontal="center" vertical="center" wrapText="1"/>
    </xf>
    <xf numFmtId="0" fontId="17" fillId="15" borderId="19" xfId="7" applyFont="1" applyFill="1" applyBorder="1" applyAlignment="1" applyProtection="1">
      <alignment vertical="center"/>
    </xf>
    <xf numFmtId="0" fontId="17" fillId="15" borderId="31" xfId="7" applyFont="1" applyFill="1" applyBorder="1" applyAlignment="1" applyProtection="1">
      <alignment vertical="center"/>
    </xf>
    <xf numFmtId="0" fontId="14" fillId="15" borderId="13" xfId="7" applyFont="1" applyFill="1" applyBorder="1" applyAlignment="1" applyProtection="1">
      <alignment horizontal="center" vertical="center"/>
    </xf>
    <xf numFmtId="0" fontId="14" fillId="15" borderId="15" xfId="7" applyFont="1" applyFill="1" applyBorder="1" applyAlignment="1" applyProtection="1">
      <alignment vertical="center"/>
    </xf>
    <xf numFmtId="0" fontId="14" fillId="15" borderId="33" xfId="7" applyFont="1" applyFill="1" applyBorder="1" applyAlignment="1" applyProtection="1">
      <alignment horizontal="left" vertical="center"/>
    </xf>
    <xf numFmtId="0" fontId="17" fillId="2" borderId="17" xfId="7" applyFont="1" applyFill="1" applyBorder="1" applyAlignment="1" applyProtection="1">
      <alignment horizontal="center" vertical="center"/>
    </xf>
    <xf numFmtId="0" fontId="14" fillId="15" borderId="19" xfId="7" applyFont="1" applyFill="1" applyBorder="1" applyAlignment="1" applyProtection="1">
      <alignment vertical="center"/>
    </xf>
    <xf numFmtId="0" fontId="2" fillId="15" borderId="0" xfId="1" applyFill="1" applyAlignment="1" applyProtection="1">
      <alignment vertical="center"/>
    </xf>
    <xf numFmtId="0" fontId="4" fillId="15" borderId="0" xfId="5" applyNumberFormat="1" applyFont="1" applyFill="1" applyBorder="1" applyAlignment="1" applyProtection="1">
      <alignment vertical="center"/>
    </xf>
    <xf numFmtId="0" fontId="38" fillId="15" borderId="0" xfId="7" applyFont="1" applyFill="1" applyBorder="1" applyAlignment="1" applyProtection="1">
      <alignment horizontal="left" vertical="center"/>
    </xf>
    <xf numFmtId="0" fontId="38" fillId="15" borderId="0" xfId="7" applyFont="1" applyFill="1" applyBorder="1" applyAlignment="1" applyProtection="1">
      <alignment vertical="center"/>
    </xf>
    <xf numFmtId="0" fontId="39" fillId="15" borderId="0" xfId="5" applyNumberFormat="1" applyFont="1" applyFill="1" applyBorder="1" applyAlignment="1" applyProtection="1">
      <alignment horizontal="center" vertical="center"/>
    </xf>
    <xf numFmtId="0" fontId="17" fillId="0" borderId="12" xfId="7" applyFont="1" applyFill="1" applyBorder="1" applyAlignment="1" applyProtection="1">
      <alignment horizontal="center" vertical="top"/>
    </xf>
    <xf numFmtId="0" fontId="17" fillId="2" borderId="17" xfId="7" applyFont="1" applyFill="1" applyBorder="1" applyAlignment="1" applyProtection="1">
      <alignment horizontal="center" vertical="top"/>
    </xf>
    <xf numFmtId="0" fontId="17" fillId="2" borderId="19" xfId="7" applyFont="1" applyFill="1" applyBorder="1" applyAlignment="1" applyProtection="1">
      <alignment vertical="top"/>
    </xf>
    <xf numFmtId="0" fontId="17" fillId="2" borderId="31" xfId="7" applyFont="1" applyFill="1" applyBorder="1" applyAlignment="1" applyProtection="1">
      <alignment vertical="top"/>
    </xf>
    <xf numFmtId="0" fontId="14" fillId="0" borderId="25" xfId="7" applyNumberFormat="1" applyFont="1" applyFill="1" applyBorder="1" applyAlignment="1" applyProtection="1">
      <alignment horizontal="center" vertical="top"/>
    </xf>
    <xf numFmtId="0" fontId="0" fillId="15" borderId="0" xfId="0" applyFill="1"/>
    <xf numFmtId="0" fontId="2" fillId="15" borderId="0" xfId="32" applyFill="1" applyProtection="1"/>
    <xf numFmtId="0" fontId="0" fillId="15" borderId="0" xfId="32" applyFont="1" applyFill="1" applyProtection="1"/>
    <xf numFmtId="0" fontId="37" fillId="15" borderId="0" xfId="0" applyFont="1" applyFill="1"/>
    <xf numFmtId="0" fontId="17" fillId="0" borderId="42" xfId="7" applyFont="1" applyFill="1" applyBorder="1" applyAlignment="1" applyProtection="1">
      <alignment horizontal="center" vertical="center"/>
    </xf>
    <xf numFmtId="0" fontId="0" fillId="15" borderId="0" xfId="0" applyFill="1" applyAlignment="1">
      <alignment horizontal="left" vertical="center"/>
    </xf>
    <xf numFmtId="0" fontId="40" fillId="15" borderId="0" xfId="0" applyFont="1" applyFill="1" applyAlignment="1">
      <alignment horizontal="left" vertical="center"/>
    </xf>
    <xf numFmtId="0" fontId="0" fillId="16" borderId="0" xfId="0" applyFill="1" applyAlignment="1">
      <alignment vertical="center"/>
    </xf>
    <xf numFmtId="0" fontId="41" fillId="4" borderId="0" xfId="1" quotePrefix="1" applyFont="1" applyFill="1" applyBorder="1" applyAlignment="1">
      <alignment horizontal="center" vertical="center"/>
    </xf>
    <xf numFmtId="0" fontId="43" fillId="15" borderId="0" xfId="0" applyFont="1" applyFill="1" applyAlignment="1">
      <alignment horizontal="left" vertical="center"/>
    </xf>
    <xf numFmtId="0" fontId="17" fillId="15" borderId="0" xfId="7" applyFont="1" applyFill="1" applyBorder="1" applyAlignment="1" applyProtection="1">
      <alignment vertical="center"/>
    </xf>
    <xf numFmtId="0" fontId="17" fillId="15" borderId="0" xfId="7" applyFont="1" applyFill="1" applyBorder="1" applyAlignment="1" applyProtection="1">
      <alignment horizontal="left" vertical="center"/>
    </xf>
    <xf numFmtId="49" fontId="14" fillId="15" borderId="0" xfId="7" applyNumberFormat="1" applyFont="1" applyFill="1" applyBorder="1" applyAlignment="1" applyProtection="1">
      <alignment horizontal="left" vertical="center" wrapText="1"/>
    </xf>
    <xf numFmtId="0" fontId="11" fillId="3" borderId="0" xfId="1" applyFont="1" applyFill="1" applyBorder="1" applyAlignment="1" applyProtection="1">
      <alignment vertical="center"/>
    </xf>
    <xf numFmtId="0" fontId="11" fillId="3" borderId="0" xfId="1" applyFont="1" applyFill="1" applyBorder="1" applyAlignment="1" applyProtection="1">
      <alignment horizontal="right" vertical="center"/>
    </xf>
    <xf numFmtId="0" fontId="0" fillId="0" borderId="0" xfId="0" applyAlignment="1" applyProtection="1">
      <alignment vertical="center"/>
    </xf>
    <xf numFmtId="0" fontId="7" fillId="2" borderId="5"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28" xfId="1" applyFont="1" applyFill="1" applyBorder="1" applyAlignment="1" applyProtection="1">
      <alignment horizontal="center" vertical="center"/>
    </xf>
    <xf numFmtId="0" fontId="7" fillId="2" borderId="3" xfId="1" applyFont="1" applyFill="1" applyBorder="1" applyAlignment="1" applyProtection="1">
      <alignment vertical="center"/>
    </xf>
    <xf numFmtId="0" fontId="7" fillId="0" borderId="0" xfId="1" applyFont="1" applyFill="1" applyBorder="1" applyAlignment="1" applyProtection="1">
      <alignment vertical="center"/>
    </xf>
    <xf numFmtId="0" fontId="0" fillId="0" borderId="0" xfId="0" applyBorder="1" applyAlignment="1" applyProtection="1">
      <alignment vertical="center"/>
    </xf>
    <xf numFmtId="0" fontId="13" fillId="0" borderId="12" xfId="0" applyFont="1" applyBorder="1" applyAlignment="1" applyProtection="1">
      <alignment horizontal="center" vertical="center"/>
    </xf>
    <xf numFmtId="0" fontId="14" fillId="0" borderId="22" xfId="0" applyFont="1" applyBorder="1" applyAlignment="1" applyProtection="1">
      <alignment vertical="center" wrapText="1"/>
    </xf>
    <xf numFmtId="0" fontId="34" fillId="0" borderId="22" xfId="0" applyFont="1" applyBorder="1" applyAlignment="1" applyProtection="1">
      <alignment horizontal="center" vertical="center"/>
    </xf>
    <xf numFmtId="0" fontId="36" fillId="0" borderId="22" xfId="0" applyFont="1" applyBorder="1" applyAlignment="1" applyProtection="1">
      <alignment horizontal="center" vertical="center"/>
    </xf>
    <xf numFmtId="0" fontId="36" fillId="0" borderId="23" xfId="0" applyFont="1" applyBorder="1" applyAlignment="1" applyProtection="1">
      <alignment horizontal="center" vertical="center" wrapText="1"/>
    </xf>
    <xf numFmtId="174" fontId="13" fillId="14" borderId="35" xfId="1" applyNumberFormat="1" applyFont="1" applyFill="1" applyBorder="1" applyAlignment="1" applyProtection="1">
      <alignment horizontal="right" vertical="center"/>
    </xf>
    <xf numFmtId="174" fontId="13" fillId="14" borderId="23" xfId="1" applyNumberFormat="1" applyFont="1" applyFill="1" applyBorder="1" applyAlignment="1" applyProtection="1">
      <alignment horizontal="right" vertical="center"/>
    </xf>
    <xf numFmtId="174" fontId="13" fillId="15" borderId="1" xfId="1" applyNumberFormat="1" applyFont="1" applyFill="1" applyBorder="1" applyAlignment="1" applyProtection="1">
      <alignment horizontal="right" vertical="center"/>
    </xf>
    <xf numFmtId="0" fontId="6" fillId="0" borderId="0" xfId="0" applyFont="1" applyAlignment="1" applyProtection="1">
      <alignment vertical="center" wrapText="1"/>
    </xf>
    <xf numFmtId="0" fontId="13" fillId="0" borderId="13" xfId="0" applyFont="1" applyBorder="1" applyAlignment="1" applyProtection="1">
      <alignment horizontal="center" vertical="center"/>
    </xf>
    <xf numFmtId="0" fontId="14" fillId="0" borderId="14" xfId="0" applyFont="1" applyBorder="1" applyAlignment="1" applyProtection="1">
      <alignment vertical="center" wrapText="1"/>
    </xf>
    <xf numFmtId="0" fontId="34" fillId="0" borderId="14" xfId="0" applyFont="1" applyBorder="1" applyAlignment="1" applyProtection="1">
      <alignment horizontal="center" vertical="center"/>
    </xf>
    <xf numFmtId="0" fontId="36" fillId="0" borderId="14" xfId="0" applyFont="1" applyBorder="1" applyAlignment="1" applyProtection="1">
      <alignment horizontal="center" vertical="center"/>
    </xf>
    <xf numFmtId="0" fontId="36" fillId="0" borderId="24" xfId="0" applyFont="1" applyBorder="1" applyAlignment="1" applyProtection="1">
      <alignment horizontal="center" vertical="center"/>
    </xf>
    <xf numFmtId="174" fontId="13" fillId="14" borderId="36" xfId="1" applyNumberFormat="1" applyFont="1" applyFill="1" applyBorder="1" applyAlignment="1" applyProtection="1">
      <alignment horizontal="right" vertical="center"/>
    </xf>
    <xf numFmtId="174" fontId="13" fillId="14" borderId="24" xfId="1" applyNumberFormat="1" applyFont="1" applyFill="1" applyBorder="1" applyAlignment="1" applyProtection="1">
      <alignment horizontal="right" vertical="center"/>
    </xf>
    <xf numFmtId="174" fontId="13" fillId="15" borderId="57" xfId="1" applyNumberFormat="1" applyFont="1" applyFill="1" applyBorder="1" applyAlignment="1" applyProtection="1">
      <alignment horizontal="right" vertical="center"/>
    </xf>
    <xf numFmtId="10" fontId="13" fillId="5" borderId="23" xfId="2737" applyNumberFormat="1" applyFont="1" applyFill="1" applyBorder="1" applyAlignment="1" applyProtection="1">
      <alignment horizontal="right" vertical="center"/>
    </xf>
    <xf numFmtId="0" fontId="3" fillId="0" borderId="0" xfId="0" applyFont="1" applyAlignment="1" applyProtection="1">
      <alignment vertical="center"/>
    </xf>
    <xf numFmtId="0" fontId="36" fillId="0" borderId="24" xfId="0" applyFont="1" applyBorder="1" applyAlignment="1" applyProtection="1">
      <alignment horizontal="center" vertical="center" wrapText="1"/>
    </xf>
    <xf numFmtId="10" fontId="13" fillId="5" borderId="27" xfId="2737" applyNumberFormat="1" applyFont="1" applyFill="1" applyBorder="1" applyAlignment="1" applyProtection="1">
      <alignment horizontal="right" vertical="center"/>
    </xf>
    <xf numFmtId="0" fontId="10" fillId="0" borderId="0" xfId="0" applyFont="1" applyAlignment="1" applyProtection="1">
      <alignment vertical="center" wrapText="1"/>
    </xf>
    <xf numFmtId="0" fontId="13" fillId="4" borderId="24" xfId="0" applyNumberFormat="1" applyFont="1" applyFill="1" applyBorder="1" applyAlignment="1" applyProtection="1">
      <alignment horizontal="right" vertical="center" wrapText="1"/>
    </xf>
    <xf numFmtId="0" fontId="13" fillId="15" borderId="65" xfId="0" applyNumberFormat="1" applyFont="1" applyFill="1" applyBorder="1" applyAlignment="1" applyProtection="1">
      <alignment horizontal="right" vertical="center" wrapText="1"/>
    </xf>
    <xf numFmtId="10" fontId="13" fillId="4" borderId="36" xfId="0" applyNumberFormat="1" applyFont="1" applyFill="1" applyBorder="1" applyAlignment="1" applyProtection="1">
      <alignment horizontal="right" vertical="center"/>
    </xf>
    <xf numFmtId="10" fontId="13" fillId="4" borderId="24" xfId="0" applyNumberFormat="1" applyFont="1" applyFill="1" applyBorder="1" applyAlignment="1" applyProtection="1">
      <alignment horizontal="right" vertical="center"/>
    </xf>
    <xf numFmtId="10" fontId="13" fillId="15" borderId="1" xfId="0" applyNumberFormat="1" applyFont="1" applyFill="1" applyBorder="1" applyAlignment="1" applyProtection="1">
      <alignment horizontal="right" vertical="center"/>
    </xf>
    <xf numFmtId="10" fontId="13" fillId="4" borderId="36" xfId="2737" applyNumberFormat="1" applyFont="1" applyFill="1" applyBorder="1" applyAlignment="1" applyProtection="1">
      <alignment horizontal="right" vertical="center"/>
    </xf>
    <xf numFmtId="10" fontId="13" fillId="4" borderId="24" xfId="2737" applyNumberFormat="1" applyFont="1" applyFill="1" applyBorder="1" applyAlignment="1" applyProtection="1">
      <alignment horizontal="right" vertical="center"/>
    </xf>
    <xf numFmtId="10" fontId="13" fillId="15" borderId="1" xfId="2737" applyNumberFormat="1" applyFont="1" applyFill="1" applyBorder="1" applyAlignment="1" applyProtection="1">
      <alignment horizontal="right" vertical="center"/>
    </xf>
    <xf numFmtId="0" fontId="10" fillId="0" borderId="0" xfId="0" applyFont="1" applyAlignment="1" applyProtection="1">
      <alignment vertical="center"/>
    </xf>
    <xf numFmtId="0" fontId="13" fillId="0" borderId="25" xfId="0" applyFont="1" applyBorder="1" applyAlignment="1" applyProtection="1">
      <alignment horizontal="center" vertical="center"/>
    </xf>
    <xf numFmtId="0" fontId="14" fillId="0" borderId="26" xfId="0" applyFont="1" applyBorder="1" applyAlignment="1" applyProtection="1">
      <alignment vertical="center" wrapText="1"/>
    </xf>
    <xf numFmtId="0" fontId="34" fillId="0" borderId="26" xfId="0" applyFont="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27" xfId="0" quotePrefix="1" applyFont="1" applyBorder="1" applyAlignment="1" applyProtection="1">
      <alignment horizontal="center" vertical="center" wrapText="1"/>
    </xf>
    <xf numFmtId="49" fontId="13" fillId="4" borderId="37" xfId="0" applyNumberFormat="1" applyFont="1" applyFill="1" applyBorder="1" applyAlignment="1" applyProtection="1">
      <alignment horizontal="right" vertical="center" wrapText="1"/>
    </xf>
    <xf numFmtId="49" fontId="13" fillId="14" borderId="27" xfId="1" applyNumberFormat="1" applyFont="1" applyFill="1" applyBorder="1" applyAlignment="1" applyProtection="1">
      <alignment horizontal="right" vertical="center"/>
    </xf>
    <xf numFmtId="49" fontId="13" fillId="15" borderId="1" xfId="1" applyNumberFormat="1" applyFont="1" applyFill="1" applyBorder="1" applyAlignment="1" applyProtection="1">
      <alignment horizontal="right" vertical="center"/>
    </xf>
    <xf numFmtId="0" fontId="0" fillId="0" borderId="0" xfId="0" applyBorder="1" applyAlignment="1" applyProtection="1">
      <alignment horizontal="center" vertical="center"/>
    </xf>
    <xf numFmtId="0" fontId="14" fillId="0" borderId="0" xfId="0" applyFont="1" applyBorder="1" applyAlignment="1" applyProtection="1">
      <alignment vertical="center" wrapText="1"/>
    </xf>
    <xf numFmtId="0" fontId="34"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0" xfId="0" applyFont="1" applyBorder="1" applyAlignment="1" applyProtection="1">
      <alignment horizontal="center" vertical="center" wrapText="1"/>
    </xf>
    <xf numFmtId="49" fontId="3" fillId="0" borderId="0" xfId="0" applyNumberFormat="1" applyFont="1" applyFill="1" applyBorder="1" applyAlignment="1" applyProtection="1">
      <alignment horizontal="right" vertical="center" wrapText="1"/>
    </xf>
    <xf numFmtId="49" fontId="3" fillId="0" borderId="0" xfId="0" applyNumberFormat="1" applyFont="1" applyBorder="1" applyAlignment="1" applyProtection="1">
      <alignment horizontal="right" vertical="center"/>
    </xf>
    <xf numFmtId="0" fontId="6" fillId="0" borderId="0" xfId="0" applyFont="1" applyBorder="1" applyAlignment="1" applyProtection="1">
      <alignment vertical="center" wrapText="1"/>
    </xf>
    <xf numFmtId="0" fontId="7" fillId="2" borderId="29" xfId="1" applyFont="1" applyFill="1" applyBorder="1" applyAlignment="1" applyProtection="1">
      <alignment horizontal="center" vertical="center"/>
    </xf>
    <xf numFmtId="0" fontId="7" fillId="2" borderId="7" xfId="1" applyFont="1" applyFill="1" applyBorder="1" applyAlignment="1" applyProtection="1">
      <alignment vertical="center"/>
    </xf>
    <xf numFmtId="0" fontId="35" fillId="0" borderId="0" xfId="1" applyFont="1" applyFill="1" applyBorder="1" applyAlignment="1" applyProtection="1">
      <alignment horizontal="center" vertical="center"/>
    </xf>
    <xf numFmtId="0" fontId="1" fillId="0" borderId="0" xfId="0" applyFont="1" applyFill="1" applyBorder="1" applyAlignment="1" applyProtection="1">
      <alignment horizontal="right" vertical="center" wrapText="1"/>
    </xf>
    <xf numFmtId="0" fontId="36" fillId="0" borderId="23" xfId="0" applyFont="1" applyBorder="1" applyAlignment="1" applyProtection="1">
      <alignment horizontal="center" vertical="center"/>
    </xf>
    <xf numFmtId="10" fontId="13" fillId="15" borderId="58" xfId="0" applyNumberFormat="1" applyFont="1" applyFill="1" applyBorder="1" applyAlignment="1" applyProtection="1">
      <alignment horizontal="right" vertical="center"/>
    </xf>
    <xf numFmtId="10" fontId="13" fillId="4" borderId="35" xfId="0" applyNumberFormat="1" applyFont="1" applyFill="1" applyBorder="1" applyAlignment="1" applyProtection="1">
      <alignment horizontal="right" vertical="center"/>
    </xf>
    <xf numFmtId="10" fontId="13" fillId="14" borderId="22" xfId="1" applyNumberFormat="1" applyFont="1" applyFill="1" applyBorder="1" applyAlignment="1" applyProtection="1">
      <alignment vertical="center"/>
    </xf>
    <xf numFmtId="10" fontId="13" fillId="5" borderId="23" xfId="1" applyNumberFormat="1" applyFont="1" applyFill="1" applyBorder="1" applyAlignment="1" applyProtection="1">
      <alignment horizontal="right" vertical="center"/>
    </xf>
    <xf numFmtId="2" fontId="13" fillId="15" borderId="59" xfId="0" applyNumberFormat="1" applyFont="1" applyFill="1" applyBorder="1" applyAlignment="1" applyProtection="1">
      <alignment horizontal="right" vertical="center"/>
    </xf>
    <xf numFmtId="2" fontId="13" fillId="4" borderId="55" xfId="0" applyNumberFormat="1" applyFont="1" applyFill="1" applyBorder="1" applyAlignment="1" applyProtection="1">
      <alignment horizontal="right" vertical="center"/>
    </xf>
    <xf numFmtId="2" fontId="13" fillId="14" borderId="14" xfId="1" applyNumberFormat="1" applyFont="1" applyFill="1" applyBorder="1" applyAlignment="1" applyProtection="1">
      <alignment vertical="center"/>
    </xf>
    <xf numFmtId="2" fontId="13" fillId="5" borderId="24" xfId="1" applyNumberFormat="1" applyFont="1" applyFill="1" applyBorder="1" applyAlignment="1" applyProtection="1">
      <alignment horizontal="right" vertical="center"/>
    </xf>
    <xf numFmtId="2" fontId="13" fillId="4" borderId="1" xfId="0" applyNumberFormat="1" applyFont="1" applyFill="1" applyBorder="1" applyAlignment="1" applyProtection="1">
      <alignment horizontal="right" vertical="center"/>
    </xf>
    <xf numFmtId="2" fontId="13" fillId="15" borderId="6" xfId="0" applyNumberFormat="1" applyFont="1" applyFill="1" applyBorder="1" applyAlignment="1" applyProtection="1">
      <alignment horizontal="right" vertical="center"/>
    </xf>
    <xf numFmtId="2" fontId="13" fillId="14" borderId="36" xfId="1" applyNumberFormat="1" applyFont="1" applyFill="1" applyBorder="1" applyAlignment="1" applyProtection="1">
      <alignment vertical="center"/>
    </xf>
    <xf numFmtId="2" fontId="13" fillId="15" borderId="11" xfId="0" applyNumberFormat="1" applyFont="1" applyFill="1" applyBorder="1" applyAlignment="1" applyProtection="1">
      <alignment horizontal="right" vertical="center"/>
    </xf>
    <xf numFmtId="0" fontId="36" fillId="0" borderId="27" xfId="0" applyFont="1" applyBorder="1" applyAlignment="1" applyProtection="1">
      <alignment horizontal="center" vertical="center"/>
    </xf>
    <xf numFmtId="2" fontId="13" fillId="4" borderId="57" xfId="0" applyNumberFormat="1" applyFont="1" applyFill="1" applyBorder="1" applyAlignment="1" applyProtection="1">
      <alignment horizontal="right" vertical="center"/>
    </xf>
    <xf numFmtId="2" fontId="13" fillId="15" borderId="56" xfId="0" applyNumberFormat="1" applyFont="1" applyFill="1" applyBorder="1" applyAlignment="1" applyProtection="1">
      <alignment horizontal="right" vertical="center"/>
    </xf>
    <xf numFmtId="0" fontId="37" fillId="0" borderId="0" xfId="0" applyFont="1" applyAlignment="1" applyProtection="1">
      <alignment vertical="center"/>
    </xf>
    <xf numFmtId="0" fontId="13" fillId="14" borderId="14" xfId="1" applyFont="1" applyFill="1" applyBorder="1" applyAlignment="1" applyProtection="1">
      <alignment vertical="center"/>
    </xf>
    <xf numFmtId="0" fontId="14" fillId="0" borderId="0" xfId="0" applyFont="1" applyFill="1" applyBorder="1" applyAlignment="1" applyProtection="1">
      <alignment vertical="center" wrapText="1"/>
    </xf>
    <xf numFmtId="0" fontId="3" fillId="4" borderId="14" xfId="1" applyFont="1" applyFill="1" applyBorder="1" applyAlignment="1" applyProtection="1">
      <alignment horizontal="center" vertical="center"/>
    </xf>
    <xf numFmtId="0" fontId="3" fillId="5" borderId="14" xfId="1" applyFont="1" applyFill="1" applyBorder="1" applyAlignment="1" applyProtection="1">
      <alignment horizontal="center" vertical="center"/>
    </xf>
    <xf numFmtId="0" fontId="0" fillId="0" borderId="8" xfId="0" applyBorder="1" applyAlignment="1" applyProtection="1">
      <alignment vertical="center"/>
    </xf>
    <xf numFmtId="0" fontId="0" fillId="0" borderId="10" xfId="0" applyBorder="1" applyAlignment="1" applyProtection="1">
      <alignment vertical="center"/>
    </xf>
    <xf numFmtId="0" fontId="3" fillId="0" borderId="15" xfId="0" applyFont="1" applyBorder="1" applyAlignment="1" applyProtection="1">
      <alignment vertical="center"/>
    </xf>
    <xf numFmtId="0" fontId="0" fillId="0" borderId="19" xfId="0" applyBorder="1" applyAlignment="1" applyProtection="1">
      <alignment vertical="center"/>
    </xf>
    <xf numFmtId="0" fontId="6" fillId="0" borderId="19" xfId="0" applyFont="1" applyBorder="1" applyAlignment="1" applyProtection="1">
      <alignment vertical="center"/>
    </xf>
    <xf numFmtId="0" fontId="0" fillId="0" borderId="31" xfId="0" applyBorder="1" applyAlignment="1" applyProtection="1">
      <alignment vertical="center"/>
    </xf>
    <xf numFmtId="0" fontId="3" fillId="0" borderId="33" xfId="0" applyFont="1" applyBorder="1" applyAlignment="1" applyProtection="1">
      <alignment vertical="center"/>
    </xf>
    <xf numFmtId="0" fontId="0" fillId="0" borderId="32" xfId="0" applyBorder="1" applyAlignment="1" applyProtection="1">
      <alignment vertical="center"/>
    </xf>
    <xf numFmtId="0" fontId="6" fillId="0" borderId="32" xfId="0" applyFont="1" applyBorder="1" applyAlignment="1" applyProtection="1">
      <alignment vertical="center"/>
    </xf>
    <xf numFmtId="0" fontId="0" fillId="0" borderId="34" xfId="0" applyBorder="1" applyAlignment="1" applyProtection="1">
      <alignment vertical="center"/>
    </xf>
    <xf numFmtId="0" fontId="1" fillId="0" borderId="0" xfId="0" applyFont="1" applyFill="1" applyBorder="1" applyAlignment="1" applyProtection="1">
      <alignment vertical="center" wrapText="1"/>
    </xf>
    <xf numFmtId="0" fontId="7" fillId="2" borderId="28" xfId="1" applyFont="1" applyFill="1" applyBorder="1" applyAlignment="1" applyProtection="1">
      <alignment horizontal="center" vertical="center" wrapText="1"/>
    </xf>
    <xf numFmtId="0" fontId="0" fillId="0" borderId="0" xfId="0" applyFill="1" applyBorder="1" applyAlignment="1" applyProtection="1">
      <alignment vertical="center"/>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0" fillId="0" borderId="0" xfId="0" applyFill="1" applyAlignment="1" applyProtection="1">
      <alignment vertical="center"/>
    </xf>
    <xf numFmtId="0" fontId="3" fillId="0" borderId="22" xfId="0" applyFont="1" applyBorder="1" applyAlignment="1" applyProtection="1">
      <alignment vertical="center"/>
    </xf>
    <xf numFmtId="0" fontId="34" fillId="0" borderId="23" xfId="0" applyFont="1" applyBorder="1" applyAlignment="1" applyProtection="1">
      <alignment horizontal="center" vertical="center"/>
    </xf>
    <xf numFmtId="176" fontId="13" fillId="14" borderId="35" xfId="1" applyNumberFormat="1" applyFont="1" applyFill="1" applyBorder="1" applyAlignment="1" applyProtection="1">
      <alignment horizontal="right" vertical="center"/>
    </xf>
    <xf numFmtId="9" fontId="13" fillId="5" borderId="23" xfId="2737" applyFont="1" applyFill="1" applyBorder="1" applyAlignment="1" applyProtection="1">
      <alignment horizontal="right" vertical="center"/>
    </xf>
    <xf numFmtId="0" fontId="3" fillId="0" borderId="14" xfId="0" applyFont="1" applyBorder="1" applyAlignment="1" applyProtection="1">
      <alignment vertical="center"/>
    </xf>
    <xf numFmtId="0" fontId="34" fillId="0" borderId="24" xfId="0" applyFont="1" applyBorder="1" applyAlignment="1" applyProtection="1">
      <alignment horizontal="center" vertical="center"/>
    </xf>
    <xf numFmtId="176" fontId="13" fillId="14" borderId="36" xfId="1" applyNumberFormat="1" applyFont="1" applyFill="1" applyBorder="1" applyAlignment="1" applyProtection="1">
      <alignment horizontal="right" vertical="center"/>
    </xf>
    <xf numFmtId="176" fontId="13" fillId="14" borderId="14" xfId="1" applyNumberFormat="1" applyFont="1" applyFill="1" applyBorder="1" applyAlignment="1" applyProtection="1">
      <alignment horizontal="right" vertical="center"/>
    </xf>
    <xf numFmtId="9" fontId="13" fillId="5" borderId="24" xfId="2737" applyFont="1" applyFill="1" applyBorder="1" applyAlignment="1" applyProtection="1">
      <alignment horizontal="right" vertical="center"/>
    </xf>
    <xf numFmtId="9" fontId="13" fillId="5" borderId="24" xfId="2737" quotePrefix="1" applyFont="1" applyFill="1" applyBorder="1" applyAlignment="1" applyProtection="1">
      <alignment horizontal="right" vertical="center"/>
    </xf>
    <xf numFmtId="0" fontId="3" fillId="0" borderId="26" xfId="0" applyFont="1" applyBorder="1" applyAlignment="1" applyProtection="1">
      <alignment vertical="center"/>
    </xf>
    <xf numFmtId="0" fontId="34" fillId="0" borderId="27" xfId="0" applyFont="1" applyBorder="1" applyAlignment="1" applyProtection="1">
      <alignment horizontal="center" vertical="center"/>
    </xf>
    <xf numFmtId="176" fontId="13" fillId="14" borderId="37" xfId="1" applyNumberFormat="1" applyFont="1" applyFill="1" applyBorder="1" applyAlignment="1" applyProtection="1">
      <alignment horizontal="right" vertical="center"/>
    </xf>
    <xf numFmtId="176" fontId="13" fillId="14" borderId="26" xfId="1" applyNumberFormat="1" applyFont="1" applyFill="1" applyBorder="1" applyAlignment="1" applyProtection="1">
      <alignment horizontal="right" vertical="center"/>
    </xf>
    <xf numFmtId="9" fontId="13" fillId="5" borderId="27" xfId="2737" applyFont="1" applyFill="1" applyBorder="1" applyAlignment="1" applyProtection="1">
      <alignment horizontal="right" vertical="center"/>
    </xf>
    <xf numFmtId="0" fontId="0" fillId="0" borderId="32" xfId="0" applyBorder="1" applyAlignment="1" applyProtection="1">
      <alignment horizontal="left" vertical="center"/>
    </xf>
    <xf numFmtId="0" fontId="6" fillId="0" borderId="32" xfId="0" applyFont="1" applyBorder="1" applyAlignment="1" applyProtection="1">
      <alignment horizontal="left" vertical="center" wrapText="1"/>
    </xf>
    <xf numFmtId="0" fontId="6" fillId="0" borderId="34" xfId="0" applyFont="1" applyBorder="1" applyAlignment="1" applyProtection="1">
      <alignment horizontal="left" vertical="center" wrapText="1"/>
    </xf>
    <xf numFmtId="0" fontId="12" fillId="3" borderId="0" xfId="1" applyFont="1" applyFill="1" applyBorder="1" applyAlignment="1" applyProtection="1">
      <alignment horizontal="left" vertical="center"/>
    </xf>
    <xf numFmtId="0" fontId="7" fillId="2" borderId="4" xfId="1" applyFont="1" applyFill="1" applyBorder="1" applyAlignment="1" applyProtection="1">
      <alignment horizontal="center" vertical="center"/>
    </xf>
    <xf numFmtId="0" fontId="0" fillId="0" borderId="0" xfId="0" applyFill="1" applyBorder="1" applyAlignment="1" applyProtection="1">
      <alignment horizontal="right" vertical="center"/>
    </xf>
    <xf numFmtId="0" fontId="34" fillId="0" borderId="16" xfId="0" applyFont="1" applyBorder="1" applyAlignment="1" applyProtection="1">
      <alignment horizontal="center" vertical="center"/>
    </xf>
    <xf numFmtId="174" fontId="13" fillId="4" borderId="28" xfId="0" applyNumberFormat="1" applyFont="1" applyFill="1" applyBorder="1" applyAlignment="1" applyProtection="1">
      <alignment horizontal="right" vertical="center" wrapText="1"/>
    </xf>
    <xf numFmtId="174" fontId="13" fillId="4" borderId="5" xfId="0" applyNumberFormat="1" applyFont="1" applyFill="1" applyBorder="1" applyAlignment="1" applyProtection="1">
      <alignment horizontal="right" vertical="center" wrapText="1"/>
    </xf>
    <xf numFmtId="174" fontId="13" fillId="4" borderId="3" xfId="0" applyNumberFormat="1" applyFont="1" applyFill="1" applyBorder="1" applyAlignment="1" applyProtection="1">
      <alignment horizontal="right" vertical="center" wrapText="1"/>
    </xf>
    <xf numFmtId="0" fontId="42" fillId="0" borderId="0" xfId="0" applyFont="1" applyBorder="1" applyAlignment="1" applyProtection="1">
      <alignment vertical="center" wrapText="1"/>
    </xf>
    <xf numFmtId="0" fontId="13" fillId="0" borderId="0" xfId="0" applyFont="1" applyAlignment="1" applyProtection="1">
      <alignment vertical="center"/>
    </xf>
    <xf numFmtId="0" fontId="42" fillId="0" borderId="0" xfId="0" applyFont="1" applyAlignment="1" applyProtection="1">
      <alignment vertical="center"/>
    </xf>
    <xf numFmtId="174" fontId="13" fillId="14" borderId="28" xfId="1" applyNumberFormat="1" applyFont="1" applyFill="1" applyBorder="1" applyAlignment="1" applyProtection="1">
      <alignment vertical="center"/>
    </xf>
    <xf numFmtId="0" fontId="3" fillId="0" borderId="25" xfId="0" applyFont="1" applyBorder="1" applyAlignment="1" applyProtection="1">
      <alignment horizontal="center" vertical="center"/>
    </xf>
    <xf numFmtId="0" fontId="8" fillId="0" borderId="0" xfId="0" applyFont="1" applyBorder="1" applyAlignment="1" applyProtection="1">
      <alignment vertical="center" wrapText="1"/>
    </xf>
    <xf numFmtId="0" fontId="4" fillId="0" borderId="2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7" fillId="2" borderId="5"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8" xfId="1" applyFont="1" applyFill="1" applyBorder="1" applyAlignment="1" applyProtection="1">
      <alignment vertical="center"/>
    </xf>
    <xf numFmtId="0" fontId="7" fillId="2" borderId="38" xfId="1" applyFont="1" applyFill="1" applyBorder="1" applyAlignment="1" applyProtection="1">
      <alignment vertical="center"/>
    </xf>
    <xf numFmtId="0" fontId="13" fillId="0" borderId="12" xfId="0" applyFont="1" applyFill="1" applyBorder="1" applyAlignment="1" applyProtection="1">
      <alignment horizontal="center" vertical="center"/>
    </xf>
    <xf numFmtId="49" fontId="15" fillId="4" borderId="22" xfId="0" applyNumberFormat="1" applyFont="1" applyFill="1" applyBorder="1" applyAlignment="1" applyProtection="1">
      <alignment horizontal="left" vertical="center" wrapText="1"/>
    </xf>
    <xf numFmtId="0" fontId="15" fillId="4" borderId="22" xfId="0" applyNumberFormat="1" applyFont="1" applyFill="1" applyBorder="1" applyAlignment="1" applyProtection="1">
      <alignment horizontal="left" vertical="center" wrapText="1"/>
    </xf>
    <xf numFmtId="0" fontId="15" fillId="4" borderId="22" xfId="0" applyFont="1" applyFill="1" applyBorder="1" applyAlignment="1" applyProtection="1">
      <alignment horizontal="center" vertical="center" wrapText="1"/>
    </xf>
    <xf numFmtId="0" fontId="15" fillId="14" borderId="22" xfId="0" applyFont="1" applyFill="1" applyBorder="1" applyAlignment="1" applyProtection="1">
      <alignment horizontal="center" vertical="center" wrapText="1"/>
    </xf>
    <xf numFmtId="173" fontId="15" fillId="4" borderId="22" xfId="0" applyNumberFormat="1" applyFont="1" applyFill="1" applyBorder="1" applyAlignment="1" applyProtection="1">
      <alignment horizontal="right" vertical="center" wrapText="1"/>
    </xf>
    <xf numFmtId="173" fontId="15" fillId="14" borderId="22" xfId="0" applyNumberFormat="1" applyFont="1" applyFill="1" applyBorder="1" applyAlignment="1" applyProtection="1">
      <alignment horizontal="right" vertical="center" wrapText="1"/>
    </xf>
    <xf numFmtId="173" fontId="13" fillId="5" borderId="23" xfId="1" applyNumberFormat="1" applyFont="1" applyFill="1" applyBorder="1" applyAlignment="1" applyProtection="1">
      <alignment horizontal="right" vertical="center"/>
    </xf>
    <xf numFmtId="49" fontId="15" fillId="4" borderId="14"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4" xfId="0" applyFont="1" applyFill="1" applyBorder="1" applyAlignment="1" applyProtection="1">
      <alignment horizontal="center" vertical="center" wrapText="1"/>
    </xf>
    <xf numFmtId="0" fontId="15" fillId="14" borderId="14" xfId="0" applyFont="1" applyFill="1" applyBorder="1" applyAlignment="1" applyProtection="1">
      <alignment horizontal="center" vertical="center" wrapText="1"/>
    </xf>
    <xf numFmtId="173" fontId="15" fillId="4" borderId="14" xfId="0" applyNumberFormat="1" applyFont="1" applyFill="1" applyBorder="1" applyAlignment="1" applyProtection="1">
      <alignment horizontal="right" vertical="center" wrapText="1"/>
    </xf>
    <xf numFmtId="173" fontId="15" fillId="14" borderId="14" xfId="0" applyNumberFormat="1" applyFont="1" applyFill="1" applyBorder="1" applyAlignment="1" applyProtection="1">
      <alignment horizontal="right" vertical="center" wrapText="1"/>
    </xf>
    <xf numFmtId="173" fontId="13" fillId="5" borderId="24" xfId="1" applyNumberFormat="1" applyFont="1" applyFill="1" applyBorder="1" applyAlignment="1" applyProtection="1">
      <alignment horizontal="right" vertical="center"/>
    </xf>
    <xf numFmtId="49" fontId="15" fillId="4" borderId="26" xfId="0" applyNumberFormat="1" applyFont="1" applyFill="1" applyBorder="1" applyAlignment="1" applyProtection="1">
      <alignment horizontal="left" vertical="center" wrapText="1"/>
    </xf>
    <xf numFmtId="0" fontId="15" fillId="4" borderId="26" xfId="0" applyNumberFormat="1" applyFont="1" applyFill="1" applyBorder="1" applyAlignment="1" applyProtection="1">
      <alignment horizontal="left" vertical="center" wrapText="1"/>
    </xf>
    <xf numFmtId="0" fontId="15" fillId="4" borderId="26" xfId="0" applyFont="1" applyFill="1" applyBorder="1" applyAlignment="1" applyProtection="1">
      <alignment horizontal="center" vertical="center" wrapText="1"/>
    </xf>
    <xf numFmtId="0" fontId="15" fillId="14" borderId="26" xfId="0" applyFont="1" applyFill="1" applyBorder="1" applyAlignment="1" applyProtection="1">
      <alignment horizontal="center" vertical="center" wrapText="1"/>
    </xf>
    <xf numFmtId="173" fontId="15" fillId="4" borderId="26" xfId="0" applyNumberFormat="1" applyFont="1" applyFill="1" applyBorder="1" applyAlignment="1" applyProtection="1">
      <alignment horizontal="right" vertical="center" wrapText="1"/>
    </xf>
    <xf numFmtId="173" fontId="15" fillId="14" borderId="26" xfId="0" applyNumberFormat="1" applyFont="1" applyFill="1" applyBorder="1" applyAlignment="1" applyProtection="1">
      <alignment horizontal="right" vertical="center" wrapText="1"/>
    </xf>
    <xf numFmtId="173" fontId="13" fillId="5" borderId="27" xfId="1" applyNumberFormat="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0" fontId="14" fillId="0" borderId="0" xfId="0" applyFont="1" applyFill="1" applyBorder="1" applyAlignment="1" applyProtection="1">
      <alignment vertical="center"/>
    </xf>
    <xf numFmtId="0" fontId="3" fillId="0" borderId="13" xfId="0" applyFont="1" applyBorder="1" applyAlignment="1" applyProtection="1">
      <alignment horizontal="center" vertical="center"/>
    </xf>
    <xf numFmtId="0" fontId="3" fillId="0" borderId="51" xfId="0" applyFont="1" applyBorder="1" applyAlignment="1" applyProtection="1">
      <alignment horizontal="center" vertical="center"/>
    </xf>
    <xf numFmtId="164" fontId="2" fillId="15" borderId="0" xfId="2574" applyFill="1" applyBorder="1" applyProtection="1">
      <alignment vertical="top"/>
    </xf>
    <xf numFmtId="0" fontId="11" fillId="3" borderId="0" xfId="5" applyFont="1" applyFill="1" applyBorder="1" applyAlignment="1" applyProtection="1">
      <alignment vertical="center"/>
    </xf>
    <xf numFmtId="0" fontId="2" fillId="15" borderId="0" xfId="5" applyFill="1" applyAlignment="1" applyProtection="1">
      <alignment vertical="center"/>
    </xf>
    <xf numFmtId="0" fontId="7" fillId="2" borderId="5" xfId="5" applyFont="1" applyFill="1" applyBorder="1" applyAlignment="1" applyProtection="1">
      <alignment horizontal="center" vertical="center" wrapText="1"/>
    </xf>
    <xf numFmtId="0" fontId="7" fillId="2" borderId="5" xfId="5" applyFont="1" applyFill="1" applyBorder="1" applyAlignment="1" applyProtection="1">
      <alignment horizontal="center" vertical="center"/>
    </xf>
    <xf numFmtId="0" fontId="7" fillId="2" borderId="3" xfId="5" applyFont="1" applyFill="1" applyBorder="1" applyAlignment="1" applyProtection="1">
      <alignment horizontal="center" vertical="center"/>
    </xf>
    <xf numFmtId="0" fontId="7" fillId="2" borderId="4" xfId="5" applyFont="1" applyFill="1" applyBorder="1" applyAlignment="1" applyProtection="1">
      <alignment horizontal="center" vertical="center"/>
    </xf>
    <xf numFmtId="0" fontId="7" fillId="2" borderId="28" xfId="5" applyFont="1" applyFill="1" applyBorder="1" applyAlignment="1" applyProtection="1">
      <alignment horizontal="center" vertical="center"/>
    </xf>
    <xf numFmtId="0" fontId="7" fillId="2" borderId="3" xfId="5" applyFont="1" applyFill="1" applyBorder="1" applyAlignment="1" applyProtection="1">
      <alignment vertical="center"/>
    </xf>
    <xf numFmtId="0" fontId="13" fillId="0" borderId="28" xfId="5" applyFont="1" applyBorder="1" applyAlignment="1" applyProtection="1">
      <alignment horizontal="center" vertical="center"/>
    </xf>
    <xf numFmtId="0" fontId="3" fillId="0" borderId="5" xfId="5" applyFont="1" applyBorder="1" applyAlignment="1" applyProtection="1">
      <alignment vertical="center"/>
    </xf>
    <xf numFmtId="0" fontId="34" fillId="15" borderId="5" xfId="5" applyFont="1" applyFill="1" applyBorder="1" applyAlignment="1" applyProtection="1">
      <alignment horizontal="center" vertical="center"/>
    </xf>
    <xf numFmtId="0" fontId="34" fillId="0" borderId="5" xfId="5" applyFont="1" applyBorder="1" applyAlignment="1" applyProtection="1">
      <alignment horizontal="center" vertical="center"/>
    </xf>
    <xf numFmtId="0" fontId="34" fillId="0" borderId="3" xfId="5" applyFont="1" applyBorder="1" applyAlignment="1" applyProtection="1">
      <alignment horizontal="center" vertical="center"/>
    </xf>
    <xf numFmtId="1" fontId="13" fillId="14" borderId="4" xfId="78" applyNumberFormat="1" applyFont="1" applyFill="1" applyBorder="1" applyAlignment="1" applyProtection="1">
      <alignment horizontal="right" vertical="center"/>
    </xf>
    <xf numFmtId="1" fontId="13" fillId="14" borderId="5" xfId="78" applyNumberFormat="1" applyFont="1" applyFill="1" applyBorder="1" applyAlignment="1" applyProtection="1">
      <alignment horizontal="right" vertical="center"/>
    </xf>
    <xf numFmtId="1" fontId="13" fillId="14" borderId="3" xfId="78" applyNumberFormat="1" applyFont="1" applyFill="1" applyBorder="1" applyAlignment="1" applyProtection="1">
      <alignment horizontal="right" vertical="center"/>
    </xf>
    <xf numFmtId="0" fontId="37" fillId="15" borderId="0" xfId="0" applyFont="1" applyFill="1" applyAlignment="1" applyProtection="1">
      <alignment vertical="center"/>
    </xf>
    <xf numFmtId="0" fontId="14" fillId="15" borderId="0" xfId="6" applyFont="1" applyFill="1" applyAlignment="1" applyProtection="1">
      <alignment vertical="center"/>
    </xf>
    <xf numFmtId="0" fontId="14" fillId="15" borderId="0" xfId="0" applyFont="1" applyFill="1" applyBorder="1" applyAlignment="1" applyProtection="1">
      <alignment vertical="center"/>
    </xf>
    <xf numFmtId="0" fontId="3" fillId="15" borderId="0" xfId="5" applyFont="1" applyFill="1" applyBorder="1" applyAlignment="1" applyProtection="1">
      <alignment horizontal="left" vertical="center"/>
    </xf>
    <xf numFmtId="0" fontId="14" fillId="15" borderId="0" xfId="0" applyFont="1" applyFill="1" applyBorder="1" applyAlignment="1" applyProtection="1">
      <alignment vertical="center" wrapText="1"/>
    </xf>
    <xf numFmtId="0" fontId="14" fillId="15" borderId="0" xfId="6" applyFill="1" applyAlignment="1" applyProtection="1">
      <alignment vertical="center"/>
    </xf>
    <xf numFmtId="0" fontId="13" fillId="15" borderId="0" xfId="5" applyFont="1" applyFill="1" applyBorder="1" applyAlignment="1" applyProtection="1">
      <alignment horizontal="center" vertical="center"/>
    </xf>
    <xf numFmtId="0" fontId="3" fillId="15" borderId="0" xfId="5" applyFont="1" applyFill="1" applyBorder="1" applyAlignment="1" applyProtection="1">
      <alignment vertical="center"/>
    </xf>
    <xf numFmtId="0" fontId="34" fillId="15" borderId="0" xfId="5" applyFont="1" applyFill="1" applyBorder="1" applyAlignment="1" applyProtection="1">
      <alignment horizontal="center" vertical="center"/>
    </xf>
    <xf numFmtId="174" fontId="13" fillId="15" borderId="0" xfId="5" applyNumberFormat="1" applyFont="1" applyFill="1" applyBorder="1" applyAlignment="1" applyProtection="1">
      <alignment vertical="center"/>
    </xf>
    <xf numFmtId="0" fontId="4" fillId="0" borderId="1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0" xfId="0" applyFont="1" applyBorder="1" applyAlignment="1" applyProtection="1">
      <alignment horizontal="center" vertical="center"/>
    </xf>
    <xf numFmtId="0" fontId="7" fillId="2" borderId="3" xfId="1" applyFont="1" applyFill="1" applyBorder="1" applyAlignment="1" applyProtection="1">
      <alignment vertical="center" wrapText="1"/>
    </xf>
    <xf numFmtId="0" fontId="7" fillId="2" borderId="4" xfId="0" applyFont="1" applyFill="1" applyBorder="1" applyAlignment="1" applyProtection="1">
      <alignment horizontal="center" vertical="center" wrapText="1"/>
    </xf>
    <xf numFmtId="0" fontId="7" fillId="2" borderId="60" xfId="0" applyFont="1" applyFill="1" applyBorder="1" applyAlignment="1" applyProtection="1">
      <alignment horizontal="center" vertical="center" wrapText="1"/>
    </xf>
    <xf numFmtId="0" fontId="7" fillId="2" borderId="3" xfId="1" applyFont="1" applyFill="1" applyBorder="1" applyAlignment="1" applyProtection="1">
      <alignment horizontal="left" vertical="center"/>
    </xf>
    <xf numFmtId="0" fontId="7" fillId="15" borderId="1" xfId="1" applyFont="1" applyFill="1" applyBorder="1" applyAlignment="1" applyProtection="1">
      <alignment horizontal="center" vertical="center"/>
    </xf>
    <xf numFmtId="0" fontId="0" fillId="0" borderId="0" xfId="0" applyAlignment="1" applyProtection="1">
      <alignment horizontal="center" vertical="center"/>
    </xf>
    <xf numFmtId="0" fontId="13" fillId="0" borderId="63" xfId="0" applyFont="1" applyBorder="1" applyAlignment="1" applyProtection="1">
      <alignment horizontal="center" vertical="center" wrapText="1"/>
    </xf>
    <xf numFmtId="0" fontId="5" fillId="0" borderId="64" xfId="0" applyFont="1" applyBorder="1" applyAlignment="1" applyProtection="1">
      <alignment vertical="center" wrapText="1"/>
    </xf>
    <xf numFmtId="0" fontId="13" fillId="14" borderId="12" xfId="1" applyFont="1" applyFill="1" applyBorder="1" applyAlignment="1" applyProtection="1">
      <alignment horizontal="right" vertical="center"/>
    </xf>
    <xf numFmtId="0" fontId="13" fillId="14" borderId="22" xfId="1" applyFont="1" applyFill="1" applyBorder="1" applyAlignment="1" applyProtection="1">
      <alignment horizontal="right" vertical="center"/>
    </xf>
    <xf numFmtId="0" fontId="13" fillId="14" borderId="16" xfId="1" applyFont="1" applyFill="1" applyBorder="1" applyAlignment="1" applyProtection="1">
      <alignment horizontal="right" vertical="center"/>
    </xf>
    <xf numFmtId="0" fontId="13" fillId="15" borderId="1" xfId="1" applyFont="1" applyFill="1" applyBorder="1" applyAlignment="1" applyProtection="1">
      <alignment horizontal="right" vertical="center"/>
    </xf>
    <xf numFmtId="0" fontId="13" fillId="0" borderId="13" xfId="0" applyFont="1" applyBorder="1" applyAlignment="1" applyProtection="1">
      <alignment horizontal="center" vertical="center" wrapText="1"/>
    </xf>
    <xf numFmtId="0" fontId="5" fillId="0" borderId="24" xfId="0" applyFont="1" applyBorder="1" applyAlignment="1" applyProtection="1">
      <alignment vertical="center" wrapText="1"/>
    </xf>
    <xf numFmtId="0" fontId="13" fillId="14" borderId="13" xfId="1" applyFont="1" applyFill="1" applyBorder="1" applyAlignment="1" applyProtection="1">
      <alignment horizontal="right" vertical="center"/>
    </xf>
    <xf numFmtId="0" fontId="13" fillId="14" borderId="14" xfId="1" applyFont="1" applyFill="1" applyBorder="1" applyAlignment="1" applyProtection="1">
      <alignment horizontal="right" vertical="center"/>
    </xf>
    <xf numFmtId="0" fontId="13" fillId="14" borderId="15" xfId="1" applyFont="1" applyFill="1" applyBorder="1" applyAlignment="1" applyProtection="1">
      <alignment horizontal="right" vertical="center"/>
    </xf>
    <xf numFmtId="0" fontId="13" fillId="15" borderId="57" xfId="1" applyFont="1" applyFill="1" applyBorder="1" applyAlignment="1" applyProtection="1">
      <alignment horizontal="right" vertical="center"/>
    </xf>
    <xf numFmtId="0" fontId="13" fillId="5" borderId="64" xfId="1" applyFont="1" applyFill="1" applyBorder="1" applyAlignment="1" applyProtection="1">
      <alignment horizontal="right" vertical="center"/>
    </xf>
    <xf numFmtId="0" fontId="13" fillId="5" borderId="53" xfId="1" applyFont="1" applyFill="1" applyBorder="1" applyAlignment="1" applyProtection="1">
      <alignment horizontal="right" vertical="center"/>
    </xf>
    <xf numFmtId="0" fontId="13" fillId="15" borderId="65" xfId="1" applyFont="1" applyFill="1" applyBorder="1" applyAlignment="1" applyProtection="1">
      <alignment horizontal="right" vertical="center"/>
    </xf>
    <xf numFmtId="0" fontId="13" fillId="0" borderId="13"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5" fillId="0" borderId="27" xfId="0" applyFont="1" applyBorder="1" applyAlignment="1" applyProtection="1">
      <alignment vertical="center" wrapText="1"/>
    </xf>
    <xf numFmtId="0" fontId="13" fillId="14" borderId="25" xfId="1" applyFont="1" applyFill="1" applyBorder="1" applyAlignment="1" applyProtection="1">
      <alignment horizontal="right" vertical="center"/>
    </xf>
    <xf numFmtId="0" fontId="13" fillId="14" borderId="26" xfId="1" applyFont="1" applyFill="1" applyBorder="1" applyAlignment="1" applyProtection="1">
      <alignment horizontal="right" vertical="center"/>
    </xf>
    <xf numFmtId="0" fontId="13" fillId="14" borderId="33" xfId="1" applyFont="1" applyFill="1" applyBorder="1" applyAlignment="1" applyProtection="1">
      <alignment horizontal="right" vertical="center"/>
    </xf>
    <xf numFmtId="0" fontId="0" fillId="15" borderId="0" xfId="0" applyFill="1" applyAlignment="1" applyProtection="1">
      <alignment vertical="center"/>
    </xf>
    <xf numFmtId="0" fontId="14" fillId="15" borderId="0" xfId="0" applyFont="1" applyFill="1" applyBorder="1" applyAlignment="1" applyProtection="1">
      <alignment horizontal="left" vertical="center" wrapText="1"/>
    </xf>
    <xf numFmtId="0" fontId="3" fillId="0" borderId="45" xfId="0" applyFont="1" applyBorder="1" applyAlignment="1" applyProtection="1">
      <alignment horizontal="center" vertical="center"/>
    </xf>
    <xf numFmtId="0" fontId="3" fillId="15"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7" fillId="2" borderId="60" xfId="1" applyFont="1" applyFill="1" applyBorder="1" applyAlignment="1" applyProtection="1">
      <alignment horizontal="center" vertical="center"/>
    </xf>
    <xf numFmtId="0" fontId="3" fillId="0" borderId="22" xfId="0" applyFont="1" applyBorder="1" applyAlignment="1" applyProtection="1">
      <alignment vertical="center" wrapText="1"/>
    </xf>
    <xf numFmtId="0" fontId="34" fillId="0" borderId="7" xfId="0" applyFont="1" applyBorder="1" applyAlignment="1" applyProtection="1">
      <alignment horizontal="center" vertical="center"/>
    </xf>
    <xf numFmtId="0" fontId="3" fillId="0" borderId="14" xfId="0" applyFont="1" applyBorder="1" applyAlignment="1" applyProtection="1">
      <alignment vertical="center" wrapText="1"/>
    </xf>
    <xf numFmtId="0" fontId="34" fillId="0" borderId="15" xfId="0" applyFont="1" applyBorder="1" applyAlignment="1" applyProtection="1">
      <alignment horizontal="center" vertical="center"/>
    </xf>
    <xf numFmtId="0" fontId="34" fillId="0" borderId="53" xfId="0" applyFont="1" applyBorder="1" applyAlignment="1" applyProtection="1">
      <alignment horizontal="center" vertical="center"/>
    </xf>
    <xf numFmtId="0" fontId="3" fillId="0" borderId="26" xfId="0" applyFont="1" applyBorder="1" applyAlignment="1" applyProtection="1">
      <alignment vertical="center" wrapText="1"/>
    </xf>
    <xf numFmtId="0" fontId="34" fillId="0" borderId="33" xfId="0" applyFont="1" applyBorder="1" applyAlignment="1" applyProtection="1">
      <alignment horizontal="center" vertical="center"/>
    </xf>
    <xf numFmtId="174" fontId="13" fillId="4" borderId="37" xfId="1" applyNumberFormat="1" applyFont="1" applyFill="1" applyBorder="1" applyAlignment="1" applyProtection="1">
      <alignment horizontal="right" vertical="center"/>
    </xf>
    <xf numFmtId="174" fontId="13" fillId="14" borderId="27" xfId="1" applyNumberFormat="1" applyFont="1" applyFill="1" applyBorder="1" applyAlignment="1" applyProtection="1">
      <alignment horizontal="right" vertical="center"/>
    </xf>
    <xf numFmtId="0" fontId="7" fillId="2" borderId="6" xfId="1" applyFont="1" applyFill="1" applyBorder="1" applyAlignment="1" applyProtection="1">
      <alignment horizontal="center" vertical="center" wrapText="1"/>
    </xf>
    <xf numFmtId="49" fontId="13" fillId="14" borderId="22" xfId="1" applyNumberFormat="1" applyFont="1" applyFill="1" applyBorder="1" applyAlignment="1" applyProtection="1">
      <alignment horizontal="left" vertical="center"/>
    </xf>
    <xf numFmtId="174" fontId="13" fillId="14" borderId="30" xfId="1" applyNumberFormat="1" applyFont="1" applyFill="1" applyBorder="1" applyAlignment="1" applyProtection="1">
      <alignment horizontal="right" vertical="center"/>
    </xf>
    <xf numFmtId="49" fontId="13" fillId="14" borderId="14" xfId="1" applyNumberFormat="1" applyFont="1" applyFill="1" applyBorder="1" applyAlignment="1" applyProtection="1">
      <alignment horizontal="left" vertical="center"/>
    </xf>
    <xf numFmtId="0" fontId="36" fillId="0" borderId="14" xfId="0" applyFont="1" applyFill="1" applyBorder="1" applyAlignment="1" applyProtection="1">
      <alignment horizontal="center" vertical="center" wrapText="1"/>
    </xf>
    <xf numFmtId="174" fontId="13" fillId="14" borderId="31" xfId="1" applyNumberFormat="1" applyFont="1" applyFill="1" applyBorder="1" applyAlignment="1" applyProtection="1">
      <alignment horizontal="right" vertical="center"/>
    </xf>
    <xf numFmtId="49" fontId="13" fillId="14" borderId="26" xfId="1" applyNumberFormat="1" applyFont="1" applyFill="1" applyBorder="1" applyAlignment="1" applyProtection="1">
      <alignment horizontal="left" vertical="center"/>
    </xf>
    <xf numFmtId="174" fontId="13" fillId="14" borderId="34" xfId="1" applyNumberFormat="1" applyFont="1" applyFill="1" applyBorder="1" applyAlignment="1" applyProtection="1">
      <alignment horizontal="right" vertical="center"/>
    </xf>
    <xf numFmtId="0" fontId="0" fillId="0" borderId="0" xfId="0" applyAlignment="1">
      <alignment vertical="center"/>
    </xf>
    <xf numFmtId="0" fontId="3" fillId="0" borderId="0" xfId="0" applyFont="1" applyAlignment="1">
      <alignment vertical="center"/>
    </xf>
    <xf numFmtId="177" fontId="13" fillId="5" borderId="24" xfId="2737" applyNumberFormat="1" applyFont="1" applyFill="1" applyBorder="1" applyAlignment="1">
      <alignment horizontal="right" vertical="center"/>
    </xf>
    <xf numFmtId="175" fontId="13" fillId="14" borderId="15" xfId="1" applyNumberFormat="1" applyFont="1" applyFill="1" applyBorder="1" applyAlignment="1">
      <alignment horizontal="center" vertical="center"/>
    </xf>
    <xf numFmtId="175" fontId="13" fillId="14" borderId="36" xfId="1" applyNumberFormat="1" applyFont="1" applyFill="1" applyBorder="1" applyAlignment="1">
      <alignment horizontal="center" vertical="center"/>
    </xf>
    <xf numFmtId="0" fontId="36" fillId="0" borderId="24" xfId="0" applyFont="1" applyBorder="1" applyAlignment="1">
      <alignment horizontal="center" vertical="center"/>
    </xf>
    <xf numFmtId="0" fontId="36" fillId="0" borderId="14" xfId="0" applyFont="1" applyBorder="1" applyAlignment="1">
      <alignment horizontal="center" vertical="center"/>
    </xf>
    <xf numFmtId="0" fontId="34" fillId="0" borderId="14" xfId="0" applyFont="1" applyBorder="1" applyAlignment="1">
      <alignment horizontal="center" vertical="center"/>
    </xf>
    <xf numFmtId="0" fontId="14" fillId="0" borderId="14" xfId="0" applyFont="1" applyBorder="1" applyAlignment="1">
      <alignment vertical="center" wrapText="1"/>
    </xf>
    <xf numFmtId="0" fontId="13" fillId="0" borderId="13" xfId="0" applyFont="1" applyBorder="1" applyAlignment="1">
      <alignment horizontal="center" vertical="center"/>
    </xf>
    <xf numFmtId="2" fontId="13" fillId="14" borderId="36" xfId="1" applyNumberFormat="1" applyFont="1" applyFill="1" applyBorder="1" applyAlignment="1" applyProtection="1">
      <alignment horizontal="center" vertical="center"/>
    </xf>
    <xf numFmtId="2" fontId="13" fillId="14" borderId="15" xfId="1" applyNumberFormat="1" applyFont="1" applyFill="1" applyBorder="1" applyAlignment="1" applyProtection="1">
      <alignment horizontal="center" vertical="center"/>
    </xf>
    <xf numFmtId="21" fontId="13" fillId="14" borderId="14" xfId="1" applyNumberFormat="1" applyFont="1" applyFill="1" applyBorder="1" applyAlignment="1" applyProtection="1">
      <alignment horizontal="right" vertical="center"/>
    </xf>
    <xf numFmtId="0" fontId="13" fillId="14" borderId="14" xfId="1" applyFont="1" applyFill="1" applyBorder="1" applyAlignment="1" applyProtection="1">
      <alignment horizontal="right" vertical="center" wrapText="1"/>
    </xf>
    <xf numFmtId="9" fontId="13" fillId="14" borderId="14" xfId="1" applyNumberFormat="1" applyFont="1" applyFill="1" applyBorder="1" applyAlignment="1" applyProtection="1">
      <alignment horizontal="right" vertical="center"/>
    </xf>
    <xf numFmtId="10" fontId="13" fillId="14" borderId="26" xfId="1" applyNumberFormat="1" applyFont="1" applyFill="1" applyBorder="1" applyAlignment="1" applyProtection="1">
      <alignment horizontal="right" vertical="center"/>
    </xf>
    <xf numFmtId="0" fontId="13" fillId="14" borderId="13" xfId="1" applyFont="1" applyFill="1" applyBorder="1" applyAlignment="1" applyProtection="1">
      <alignment horizontal="right" vertical="center" wrapText="1"/>
    </xf>
    <xf numFmtId="10" fontId="13" fillId="14" borderId="14" xfId="2737" applyNumberFormat="1" applyFont="1" applyFill="1" applyBorder="1" applyAlignment="1" applyProtection="1">
      <alignment vertical="center"/>
    </xf>
    <xf numFmtId="10" fontId="13" fillId="14" borderId="37" xfId="2737" applyNumberFormat="1" applyFont="1" applyFill="1" applyBorder="1" applyAlignment="1" applyProtection="1">
      <alignment vertical="center"/>
    </xf>
    <xf numFmtId="178" fontId="15" fillId="4" borderId="14" xfId="12" applyNumberFormat="1" applyFont="1" applyFill="1" applyBorder="1" applyAlignment="1" applyProtection="1">
      <alignment horizontal="right" vertical="center" wrapText="1"/>
    </xf>
    <xf numFmtId="10" fontId="13" fillId="5" borderId="24" xfId="1" applyNumberFormat="1" applyFont="1" applyFill="1" applyBorder="1" applyAlignment="1" applyProtection="1">
      <alignment horizontal="right" vertical="center"/>
    </xf>
    <xf numFmtId="10" fontId="13" fillId="5" borderId="27" xfId="1" applyNumberFormat="1" applyFont="1" applyFill="1" applyBorder="1" applyAlignment="1" applyProtection="1">
      <alignment horizontal="right" vertical="center"/>
    </xf>
    <xf numFmtId="0" fontId="0" fillId="16" borderId="0" xfId="0" applyFill="1" applyAlignment="1">
      <alignment horizontal="left" vertical="center" wrapText="1"/>
    </xf>
    <xf numFmtId="0" fontId="14" fillId="0" borderId="15" xfId="7" applyNumberFormat="1" applyFont="1" applyFill="1" applyBorder="1" applyAlignment="1" applyProtection="1">
      <alignment horizontal="left" vertical="center" wrapText="1"/>
    </xf>
    <xf numFmtId="0" fontId="14" fillId="0" borderId="19" xfId="7" applyNumberFormat="1" applyFont="1" applyFill="1" applyBorder="1" applyAlignment="1" applyProtection="1">
      <alignment horizontal="left" vertical="center"/>
    </xf>
    <xf numFmtId="0" fontId="14" fillId="0" borderId="31" xfId="7" applyNumberFormat="1" applyFont="1" applyFill="1" applyBorder="1" applyAlignment="1" applyProtection="1">
      <alignment horizontal="left" vertical="center"/>
    </xf>
    <xf numFmtId="0" fontId="14" fillId="0" borderId="15" xfId="7" applyNumberFormat="1" applyFont="1" applyFill="1" applyBorder="1" applyAlignment="1" applyProtection="1">
      <alignment horizontal="left" vertical="center"/>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14" fillId="0" borderId="19" xfId="7" applyNumberFormat="1" applyFont="1" applyFill="1" applyBorder="1" applyAlignment="1" applyProtection="1">
      <alignment horizontal="left" vertical="center" wrapText="1"/>
    </xf>
    <xf numFmtId="0" fontId="14" fillId="0" borderId="31" xfId="7" applyNumberFormat="1" applyFont="1" applyFill="1" applyBorder="1" applyAlignment="1" applyProtection="1">
      <alignment horizontal="left" vertical="center" wrapText="1"/>
    </xf>
    <xf numFmtId="0" fontId="7" fillId="2" borderId="9"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17" fillId="0" borderId="16" xfId="7" applyFont="1" applyFill="1" applyBorder="1" applyAlignment="1" applyProtection="1">
      <alignment horizontal="left" vertical="center"/>
    </xf>
    <xf numFmtId="0" fontId="17" fillId="0" borderId="18" xfId="7" applyFont="1" applyFill="1" applyBorder="1" applyAlignment="1" applyProtection="1">
      <alignment horizontal="left" vertical="center"/>
    </xf>
    <xf numFmtId="0" fontId="17" fillId="0" borderId="30" xfId="7" applyFont="1" applyFill="1" applyBorder="1" applyAlignment="1" applyProtection="1">
      <alignment horizontal="left" vertical="center"/>
    </xf>
    <xf numFmtId="49" fontId="14" fillId="0" borderId="15" xfId="7" applyNumberFormat="1" applyFont="1" applyFill="1" applyBorder="1" applyAlignment="1" applyProtection="1">
      <alignment horizontal="left" vertical="center" wrapText="1"/>
    </xf>
    <xf numFmtId="49" fontId="14" fillId="0" borderId="19" xfId="7" applyNumberFormat="1" applyFont="1" applyFill="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xf>
    <xf numFmtId="49" fontId="14" fillId="15" borderId="15" xfId="7" applyNumberFormat="1" applyFont="1" applyFill="1" applyBorder="1" applyAlignment="1" applyProtection="1">
      <alignment horizontal="left" vertical="center" wrapText="1"/>
    </xf>
    <xf numFmtId="49" fontId="14" fillId="15" borderId="19" xfId="7" applyNumberFormat="1" applyFont="1" applyFill="1" applyBorder="1" applyAlignment="1" applyProtection="1">
      <alignment horizontal="left" vertical="center" wrapText="1"/>
    </xf>
    <xf numFmtId="49" fontId="14" fillId="15" borderId="31" xfId="7" applyNumberFormat="1" applyFont="1" applyFill="1" applyBorder="1" applyAlignment="1" applyProtection="1">
      <alignment horizontal="left" vertical="center" wrapText="1"/>
    </xf>
    <xf numFmtId="0" fontId="36" fillId="2" borderId="9" xfId="5" applyFont="1" applyFill="1" applyBorder="1" applyAlignment="1" applyProtection="1">
      <alignment horizontal="center" vertical="center" wrapText="1"/>
    </xf>
    <xf numFmtId="0" fontId="36" fillId="2" borderId="10" xfId="5" applyFont="1" applyFill="1" applyBorder="1" applyAlignment="1" applyProtection="1">
      <alignment horizontal="center" vertical="center" wrapText="1"/>
    </xf>
    <xf numFmtId="0" fontId="36" fillId="2" borderId="11" xfId="5" applyFont="1" applyFill="1" applyBorder="1" applyAlignment="1" applyProtection="1">
      <alignment horizontal="center" vertical="center" wrapText="1"/>
    </xf>
    <xf numFmtId="0" fontId="14" fillId="15" borderId="15" xfId="7" applyFont="1" applyFill="1" applyBorder="1" applyAlignment="1" applyProtection="1">
      <alignment horizontal="left" vertical="center"/>
    </xf>
    <xf numFmtId="0" fontId="14" fillId="15" borderId="19" xfId="7" applyFont="1" applyFill="1" applyBorder="1" applyAlignment="1" applyProtection="1">
      <alignment horizontal="left" vertical="center"/>
    </xf>
    <xf numFmtId="0" fontId="14" fillId="15" borderId="31" xfId="7" applyFont="1" applyFill="1" applyBorder="1" applyAlignment="1" applyProtection="1">
      <alignment horizontal="left" vertical="center"/>
    </xf>
    <xf numFmtId="0" fontId="7" fillId="2" borderId="28"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7" fillId="2" borderId="9" xfId="5" applyFont="1" applyFill="1" applyBorder="1" applyAlignment="1" applyProtection="1">
      <alignment horizontal="left" vertical="center"/>
    </xf>
    <xf numFmtId="0" fontId="7" fillId="2" borderId="10" xfId="5" applyFont="1" applyFill="1" applyBorder="1" applyAlignment="1" applyProtection="1">
      <alignment horizontal="left" vertical="center"/>
    </xf>
    <xf numFmtId="0" fontId="7" fillId="2" borderId="11" xfId="5" applyFont="1" applyFill="1" applyBorder="1" applyAlignment="1" applyProtection="1">
      <alignment horizontal="left" vertical="center"/>
    </xf>
    <xf numFmtId="0" fontId="7" fillId="2" borderId="28"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10" xfId="5" applyNumberFormat="1" applyFont="1" applyFill="1" applyBorder="1" applyAlignment="1" applyProtection="1">
      <alignment horizontal="left" vertical="center"/>
    </xf>
    <xf numFmtId="0" fontId="4" fillId="2" borderId="11" xfId="5" applyNumberFormat="1" applyFont="1" applyFill="1" applyBorder="1" applyAlignment="1" applyProtection="1">
      <alignment horizontal="left" vertical="center"/>
    </xf>
    <xf numFmtId="0" fontId="3" fillId="0" borderId="33"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15" borderId="9" xfId="0" applyFont="1" applyFill="1" applyBorder="1" applyAlignment="1" applyProtection="1">
      <alignment horizontal="left" vertical="center"/>
    </xf>
    <xf numFmtId="0" fontId="3" fillId="15" borderId="10" xfId="0" applyFont="1" applyFill="1" applyBorder="1" applyAlignment="1" applyProtection="1">
      <alignment horizontal="left" vertical="center"/>
    </xf>
    <xf numFmtId="0" fontId="3" fillId="15" borderId="11" xfId="0" applyFont="1" applyFill="1" applyBorder="1" applyAlignment="1" applyProtection="1">
      <alignment horizontal="left" vertical="center"/>
    </xf>
    <xf numFmtId="0" fontId="14" fillId="0" borderId="5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3" fillId="0" borderId="26" xfId="0" applyFont="1" applyBorder="1" applyAlignment="1" applyProtection="1">
      <alignment horizontal="left" vertical="center"/>
    </xf>
    <xf numFmtId="0" fontId="3" fillId="0" borderId="27" xfId="0" applyFont="1" applyBorder="1" applyAlignment="1" applyProtection="1">
      <alignment horizontal="left" vertical="center"/>
    </xf>
    <xf numFmtId="0" fontId="14" fillId="0" borderId="39"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17" fillId="0" borderId="22" xfId="7" applyFont="1" applyFill="1" applyBorder="1" applyAlignment="1" applyProtection="1">
      <alignment horizontal="left" vertical="center"/>
    </xf>
    <xf numFmtId="0" fontId="17" fillId="0" borderId="23" xfId="7" applyFont="1" applyFill="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24" xfId="0" applyFont="1" applyBorder="1" applyAlignment="1" applyProtection="1">
      <alignment horizontal="left" vertical="center"/>
    </xf>
    <xf numFmtId="0" fontId="17" fillId="0" borderId="16" xfId="7" applyFont="1" applyFill="1" applyBorder="1" applyAlignment="1" applyProtection="1">
      <alignment horizontal="left" vertical="top"/>
    </xf>
    <xf numFmtId="0" fontId="17" fillId="0" borderId="18" xfId="7" applyFont="1" applyFill="1" applyBorder="1" applyAlignment="1" applyProtection="1">
      <alignment horizontal="left" vertical="top"/>
    </xf>
    <xf numFmtId="0" fontId="17" fillId="0" borderId="30" xfId="7" applyFont="1" applyFill="1" applyBorder="1" applyAlignment="1" applyProtection="1">
      <alignment horizontal="left" vertical="top"/>
    </xf>
    <xf numFmtId="0" fontId="14" fillId="0" borderId="33" xfId="7" applyNumberFormat="1" applyFont="1" applyFill="1" applyBorder="1" applyAlignment="1" applyProtection="1">
      <alignment horizontal="left" vertical="top" wrapText="1"/>
    </xf>
    <xf numFmtId="0" fontId="14" fillId="0" borderId="32" xfId="7" applyNumberFormat="1" applyFont="1" applyFill="1" applyBorder="1" applyAlignment="1" applyProtection="1">
      <alignment horizontal="left" vertical="top" wrapText="1"/>
    </xf>
    <xf numFmtId="0" fontId="14" fillId="0" borderId="34" xfId="7" applyNumberFormat="1" applyFont="1" applyFill="1" applyBorder="1" applyAlignment="1" applyProtection="1">
      <alignment horizontal="left" vertical="top" wrapText="1"/>
    </xf>
    <xf numFmtId="0" fontId="7" fillId="2" borderId="4" xfId="5" applyFont="1" applyFill="1" applyBorder="1" applyAlignment="1" applyProtection="1">
      <alignment horizontal="left" vertical="center"/>
    </xf>
    <xf numFmtId="49" fontId="14" fillId="0" borderId="9" xfId="5" applyNumberFormat="1" applyFont="1" applyFill="1" applyBorder="1" applyAlignment="1" applyProtection="1">
      <alignment horizontal="left" vertical="center" wrapText="1"/>
    </xf>
    <xf numFmtId="49" fontId="14" fillId="0" borderId="10" xfId="5" applyNumberFormat="1" applyFont="1" applyFill="1" applyBorder="1" applyAlignment="1" applyProtection="1">
      <alignment horizontal="left" vertical="center" wrapText="1"/>
    </xf>
    <xf numFmtId="49" fontId="14" fillId="0" borderId="11" xfId="5" applyNumberFormat="1" applyFont="1" applyFill="1" applyBorder="1" applyAlignment="1" applyProtection="1">
      <alignment horizontal="left" vertical="center" wrapText="1"/>
    </xf>
    <xf numFmtId="0" fontId="17" fillId="0" borderId="43" xfId="7" applyFont="1" applyFill="1" applyBorder="1" applyAlignment="1" applyProtection="1">
      <alignment horizontal="left" vertical="center"/>
    </xf>
    <xf numFmtId="0" fontId="17" fillId="0" borderId="44" xfId="7" applyFont="1" applyFill="1" applyBorder="1" applyAlignment="1" applyProtection="1">
      <alignment horizontal="left" vertical="center"/>
    </xf>
    <xf numFmtId="0" fontId="3" fillId="0" borderId="46"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46" xfId="0" applyFont="1" applyBorder="1" applyAlignment="1" applyProtection="1">
      <alignment horizontal="left" vertical="center" wrapText="1"/>
    </xf>
    <xf numFmtId="0" fontId="3" fillId="0" borderId="67" xfId="0" applyFont="1" applyBorder="1" applyAlignment="1" applyProtection="1">
      <alignment horizontal="left" vertical="center" wrapText="1"/>
    </xf>
    <xf numFmtId="0" fontId="3" fillId="0" borderId="67" xfId="0" applyFont="1" applyBorder="1" applyAlignment="1" applyProtection="1">
      <alignment horizontal="left" vertical="center"/>
    </xf>
    <xf numFmtId="0" fontId="3" fillId="0" borderId="68" xfId="0" applyFont="1" applyBorder="1" applyAlignment="1" applyProtection="1">
      <alignment horizontal="left" vertical="center"/>
    </xf>
    <xf numFmtId="49" fontId="14" fillId="0" borderId="45" xfId="7" applyNumberFormat="1" applyFont="1" applyFill="1" applyBorder="1" applyAlignment="1" applyProtection="1">
      <alignment horizontal="center" vertical="center" wrapText="1"/>
    </xf>
    <xf numFmtId="49" fontId="14" fillId="0" borderId="49" xfId="7" applyNumberFormat="1" applyFont="1" applyFill="1" applyBorder="1" applyAlignment="1" applyProtection="1">
      <alignment horizontal="left" vertical="center" wrapText="1"/>
    </xf>
    <xf numFmtId="49" fontId="14" fillId="15" borderId="50" xfId="7" applyNumberFormat="1" applyFont="1" applyFill="1" applyBorder="1" applyAlignment="1" applyProtection="1">
      <alignment horizontal="left" vertical="center" wrapText="1"/>
    </xf>
    <xf numFmtId="49" fontId="14" fillId="15" borderId="32" xfId="7" applyNumberFormat="1" applyFont="1" applyFill="1" applyBorder="1" applyAlignment="1" applyProtection="1">
      <alignment horizontal="left" vertical="center" wrapText="1"/>
    </xf>
    <xf numFmtId="49" fontId="14" fillId="15" borderId="34" xfId="7" applyNumberFormat="1" applyFont="1" applyFill="1" applyBorder="1" applyAlignment="1" applyProtection="1">
      <alignment horizontal="left" vertical="center" wrapText="1"/>
    </xf>
    <xf numFmtId="49" fontId="14" fillId="0" borderId="17" xfId="7" applyNumberFormat="1" applyFont="1" applyFill="1" applyBorder="1" applyAlignment="1" applyProtection="1">
      <alignment horizontal="center" vertical="center" wrapText="1"/>
    </xf>
    <xf numFmtId="49" fontId="14" fillId="0" borderId="48" xfId="7" applyNumberFormat="1" applyFont="1" applyFill="1" applyBorder="1" applyAlignment="1" applyProtection="1">
      <alignment horizontal="center" vertical="center" wrapText="1"/>
    </xf>
    <xf numFmtId="0" fontId="3" fillId="0" borderId="49"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49" fontId="14" fillId="0" borderId="46" xfId="7" applyNumberFormat="1" applyFont="1" applyFill="1" applyBorder="1" applyAlignment="1" applyProtection="1">
      <alignment horizontal="left" vertical="center" wrapText="1"/>
    </xf>
    <xf numFmtId="49" fontId="14" fillId="0" borderId="47" xfId="7" applyNumberFormat="1" applyFont="1" applyFill="1" applyBorder="1" applyAlignment="1" applyProtection="1">
      <alignment horizontal="left" vertical="center" wrapText="1"/>
    </xf>
    <xf numFmtId="49" fontId="14" fillId="0" borderId="9" xfId="7" applyNumberFormat="1" applyFont="1" applyFill="1" applyBorder="1" applyAlignment="1" applyProtection="1">
      <alignment horizontal="left" vertical="center" wrapText="1"/>
    </xf>
    <xf numFmtId="49" fontId="14" fillId="0" borderId="10" xfId="7" applyNumberFormat="1" applyFont="1" applyFill="1" applyBorder="1" applyAlignment="1" applyProtection="1">
      <alignment horizontal="left" vertical="center" wrapText="1"/>
    </xf>
    <xf numFmtId="49" fontId="14" fillId="0" borderId="11" xfId="7" applyNumberFormat="1" applyFont="1" applyFill="1" applyBorder="1" applyAlignment="1" applyProtection="1">
      <alignment horizontal="left" vertical="center" wrapText="1"/>
    </xf>
    <xf numFmtId="174" fontId="13" fillId="4" borderId="61" xfId="1" applyNumberFormat="1" applyFont="1" applyFill="1" applyBorder="1" applyAlignment="1" applyProtection="1">
      <alignment horizontal="right" vertical="center"/>
    </xf>
    <xf numFmtId="174" fontId="13" fillId="4" borderId="62" xfId="1" applyNumberFormat="1" applyFont="1" applyFill="1" applyBorder="1" applyAlignment="1" applyProtection="1">
      <alignment horizontal="right" vertical="center"/>
    </xf>
    <xf numFmtId="174" fontId="13" fillId="4" borderId="55" xfId="1" applyNumberFormat="1" applyFont="1" applyFill="1" applyBorder="1" applyAlignment="1" applyProtection="1">
      <alignment horizontal="right" vertical="center"/>
    </xf>
    <xf numFmtId="0" fontId="7" fillId="2" borderId="9"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cellXfs>
  <cellStyles count="2738">
    <cellStyle name="Att1" xfId="162"/>
    <cellStyle name="Att1 2" xfId="163"/>
    <cellStyle name="Att1 2 2" xfId="164"/>
    <cellStyle name="Att1 3" xfId="165"/>
    <cellStyle name="Att1 3 2" xfId="166"/>
    <cellStyle name="Att1 3 3" xfId="167"/>
    <cellStyle name="Att1 4" xfId="168"/>
    <cellStyle name="Att1 4 2" xfId="169"/>
    <cellStyle name="Att1 4 3" xfId="170"/>
    <cellStyle name="BM Heading 3" xfId="20"/>
    <cellStyle name="BM Input" xfId="24"/>
    <cellStyle name="Column 4" xfId="26"/>
    <cellStyle name="Comma 10" xfId="2628"/>
    <cellStyle name="Comma 11" xfId="3"/>
    <cellStyle name="Comma 2" xfId="8"/>
    <cellStyle name="Comma 2 10" xfId="172"/>
    <cellStyle name="Comma 2 10 2" xfId="173"/>
    <cellStyle name="Comma 2 10 2 2" xfId="174"/>
    <cellStyle name="Comma 2 10 3" xfId="175"/>
    <cellStyle name="Comma 2 10 4" xfId="176"/>
    <cellStyle name="Comma 2 11" xfId="177"/>
    <cellStyle name="Comma 2 11 2" xfId="178"/>
    <cellStyle name="Comma 2 11 2 2" xfId="179"/>
    <cellStyle name="Comma 2 11 3" xfId="180"/>
    <cellStyle name="Comma 2 11 4" xfId="181"/>
    <cellStyle name="Comma 2 12" xfId="182"/>
    <cellStyle name="Comma 2 12 2" xfId="183"/>
    <cellStyle name="Comma 2 12 2 2" xfId="184"/>
    <cellStyle name="Comma 2 12 3" xfId="185"/>
    <cellStyle name="Comma 2 12 4" xfId="186"/>
    <cellStyle name="Comma 2 13" xfId="187"/>
    <cellStyle name="Comma 2 13 2" xfId="188"/>
    <cellStyle name="Comma 2 13 2 2" xfId="189"/>
    <cellStyle name="Comma 2 13 3" xfId="190"/>
    <cellStyle name="Comma 2 13 4" xfId="191"/>
    <cellStyle name="Comma 2 14" xfId="192"/>
    <cellStyle name="Comma 2 14 2" xfId="193"/>
    <cellStyle name="Comma 2 14 3" xfId="194"/>
    <cellStyle name="Comma 2 15" xfId="195"/>
    <cellStyle name="Comma 2 15 2" xfId="196"/>
    <cellStyle name="Comma 2 16" xfId="197"/>
    <cellStyle name="Comma 2 17" xfId="198"/>
    <cellStyle name="Comma 2 18" xfId="199"/>
    <cellStyle name="Comma 2 19" xfId="2561"/>
    <cellStyle name="Comma 2 2" xfId="21"/>
    <cellStyle name="Comma 2 2 10" xfId="201"/>
    <cellStyle name="Comma 2 2 10 2" xfId="202"/>
    <cellStyle name="Comma 2 2 10 3" xfId="203"/>
    <cellStyle name="Comma 2 2 11" xfId="204"/>
    <cellStyle name="Comma 2 2 11 2" xfId="205"/>
    <cellStyle name="Comma 2 2 12" xfId="206"/>
    <cellStyle name="Comma 2 2 13" xfId="207"/>
    <cellStyle name="Comma 2 2 14" xfId="208"/>
    <cellStyle name="Comma 2 2 15" xfId="2567"/>
    <cellStyle name="Comma 2 2 16" xfId="2630"/>
    <cellStyle name="Comma 2 2 17" xfId="200"/>
    <cellStyle name="Comma 2 2 2" xfId="38"/>
    <cellStyle name="Comma 2 2 2 10" xfId="210"/>
    <cellStyle name="Comma 2 2 2 11" xfId="2572"/>
    <cellStyle name="Comma 2 2 2 12" xfId="2633"/>
    <cellStyle name="Comma 2 2 2 13" xfId="209"/>
    <cellStyle name="Comma 2 2 2 2" xfId="62"/>
    <cellStyle name="Comma 2 2 2 2 10" xfId="2580"/>
    <cellStyle name="Comma 2 2 2 2 11" xfId="2640"/>
    <cellStyle name="Comma 2 2 2 2 12" xfId="211"/>
    <cellStyle name="Comma 2 2 2 2 2" xfId="75"/>
    <cellStyle name="Comma 2 2 2 2 2 2" xfId="104"/>
    <cellStyle name="Comma 2 2 2 2 2 2 2" xfId="158"/>
    <cellStyle name="Comma 2 2 2 2 2 2 2 2" xfId="2734"/>
    <cellStyle name="Comma 2 2 2 2 2 2 2 3" xfId="214"/>
    <cellStyle name="Comma 2 2 2 2 2 2 3" xfId="2621"/>
    <cellStyle name="Comma 2 2 2 2 2 2 4" xfId="2680"/>
    <cellStyle name="Comma 2 2 2 2 2 2 5" xfId="213"/>
    <cellStyle name="Comma 2 2 2 2 2 3" xfId="131"/>
    <cellStyle name="Comma 2 2 2 2 2 3 2" xfId="2707"/>
    <cellStyle name="Comma 2 2 2 2 2 3 3" xfId="215"/>
    <cellStyle name="Comma 2 2 2 2 2 4" xfId="216"/>
    <cellStyle name="Comma 2 2 2 2 2 5" xfId="2593"/>
    <cellStyle name="Comma 2 2 2 2 2 6" xfId="2653"/>
    <cellStyle name="Comma 2 2 2 2 2 7" xfId="212"/>
    <cellStyle name="Comma 2 2 2 2 3" xfId="91"/>
    <cellStyle name="Comma 2 2 2 2 3 2" xfId="145"/>
    <cellStyle name="Comma 2 2 2 2 3 2 2" xfId="219"/>
    <cellStyle name="Comma 2 2 2 2 3 2 3" xfId="2721"/>
    <cellStyle name="Comma 2 2 2 2 3 2 4" xfId="218"/>
    <cellStyle name="Comma 2 2 2 2 3 3" xfId="220"/>
    <cellStyle name="Comma 2 2 2 2 3 4" xfId="221"/>
    <cellStyle name="Comma 2 2 2 2 3 5" xfId="2608"/>
    <cellStyle name="Comma 2 2 2 2 3 6" xfId="2667"/>
    <cellStyle name="Comma 2 2 2 2 3 7" xfId="217"/>
    <cellStyle name="Comma 2 2 2 2 4" xfId="118"/>
    <cellStyle name="Comma 2 2 2 2 4 2" xfId="223"/>
    <cellStyle name="Comma 2 2 2 2 4 2 2" xfId="224"/>
    <cellStyle name="Comma 2 2 2 2 4 3" xfId="225"/>
    <cellStyle name="Comma 2 2 2 2 4 4" xfId="226"/>
    <cellStyle name="Comma 2 2 2 2 4 5" xfId="2694"/>
    <cellStyle name="Comma 2 2 2 2 4 6" xfId="222"/>
    <cellStyle name="Comma 2 2 2 2 5" xfId="227"/>
    <cellStyle name="Comma 2 2 2 2 5 2" xfId="228"/>
    <cellStyle name="Comma 2 2 2 2 5 2 2" xfId="229"/>
    <cellStyle name="Comma 2 2 2 2 5 3" xfId="230"/>
    <cellStyle name="Comma 2 2 2 2 5 4" xfId="231"/>
    <cellStyle name="Comma 2 2 2 2 6" xfId="232"/>
    <cellStyle name="Comma 2 2 2 2 6 2" xfId="233"/>
    <cellStyle name="Comma 2 2 2 2 6 3" xfId="234"/>
    <cellStyle name="Comma 2 2 2 2 7" xfId="235"/>
    <cellStyle name="Comma 2 2 2 2 7 2" xfId="236"/>
    <cellStyle name="Comma 2 2 2 2 8" xfId="237"/>
    <cellStyle name="Comma 2 2 2 2 9" xfId="238"/>
    <cellStyle name="Comma 2 2 2 3" xfId="68"/>
    <cellStyle name="Comma 2 2 2 3 2" xfId="97"/>
    <cellStyle name="Comma 2 2 2 3 2 2" xfId="151"/>
    <cellStyle name="Comma 2 2 2 3 2 2 2" xfId="2727"/>
    <cellStyle name="Comma 2 2 2 3 2 2 3" xfId="241"/>
    <cellStyle name="Comma 2 2 2 3 2 3" xfId="2614"/>
    <cellStyle name="Comma 2 2 2 3 2 4" xfId="2673"/>
    <cellStyle name="Comma 2 2 2 3 2 5" xfId="240"/>
    <cellStyle name="Comma 2 2 2 3 3" xfId="124"/>
    <cellStyle name="Comma 2 2 2 3 3 2" xfId="2700"/>
    <cellStyle name="Comma 2 2 2 3 3 3" xfId="242"/>
    <cellStyle name="Comma 2 2 2 3 4" xfId="243"/>
    <cellStyle name="Comma 2 2 2 3 5" xfId="2586"/>
    <cellStyle name="Comma 2 2 2 3 6" xfId="2646"/>
    <cellStyle name="Comma 2 2 2 3 7" xfId="239"/>
    <cellStyle name="Comma 2 2 2 4" xfId="84"/>
    <cellStyle name="Comma 2 2 2 4 2" xfId="138"/>
    <cellStyle name="Comma 2 2 2 4 2 2" xfId="246"/>
    <cellStyle name="Comma 2 2 2 4 2 3" xfId="2714"/>
    <cellStyle name="Comma 2 2 2 4 2 4" xfId="245"/>
    <cellStyle name="Comma 2 2 2 4 3" xfId="247"/>
    <cellStyle name="Comma 2 2 2 4 4" xfId="248"/>
    <cellStyle name="Comma 2 2 2 4 5" xfId="2601"/>
    <cellStyle name="Comma 2 2 2 4 6" xfId="2660"/>
    <cellStyle name="Comma 2 2 2 4 7" xfId="244"/>
    <cellStyle name="Comma 2 2 2 5" xfId="111"/>
    <cellStyle name="Comma 2 2 2 5 2" xfId="250"/>
    <cellStyle name="Comma 2 2 2 5 2 2" xfId="251"/>
    <cellStyle name="Comma 2 2 2 5 3" xfId="252"/>
    <cellStyle name="Comma 2 2 2 5 4" xfId="253"/>
    <cellStyle name="Comma 2 2 2 5 5" xfId="2687"/>
    <cellStyle name="Comma 2 2 2 5 6" xfId="249"/>
    <cellStyle name="Comma 2 2 2 6" xfId="254"/>
    <cellStyle name="Comma 2 2 2 6 2" xfId="255"/>
    <cellStyle name="Comma 2 2 2 6 2 2" xfId="256"/>
    <cellStyle name="Comma 2 2 2 6 3" xfId="257"/>
    <cellStyle name="Comma 2 2 2 6 4" xfId="258"/>
    <cellStyle name="Comma 2 2 2 7" xfId="259"/>
    <cellStyle name="Comma 2 2 2 7 2" xfId="260"/>
    <cellStyle name="Comma 2 2 2 7 3" xfId="261"/>
    <cellStyle name="Comma 2 2 2 8" xfId="262"/>
    <cellStyle name="Comma 2 2 2 8 2" xfId="263"/>
    <cellStyle name="Comma 2 2 2 9" xfId="264"/>
    <cellStyle name="Comma 2 2 3" xfId="59"/>
    <cellStyle name="Comma 2 2 3 10" xfId="266"/>
    <cellStyle name="Comma 2 2 3 11" xfId="2577"/>
    <cellStyle name="Comma 2 2 3 12" xfId="2637"/>
    <cellStyle name="Comma 2 2 3 13" xfId="265"/>
    <cellStyle name="Comma 2 2 3 2" xfId="72"/>
    <cellStyle name="Comma 2 2 3 2 10" xfId="2590"/>
    <cellStyle name="Comma 2 2 3 2 11" xfId="2650"/>
    <cellStyle name="Comma 2 2 3 2 12" xfId="267"/>
    <cellStyle name="Comma 2 2 3 2 2" xfId="101"/>
    <cellStyle name="Comma 2 2 3 2 2 2" xfId="155"/>
    <cellStyle name="Comma 2 2 3 2 2 2 2" xfId="270"/>
    <cellStyle name="Comma 2 2 3 2 2 2 3" xfId="2731"/>
    <cellStyle name="Comma 2 2 3 2 2 2 4" xfId="269"/>
    <cellStyle name="Comma 2 2 3 2 2 3" xfId="271"/>
    <cellStyle name="Comma 2 2 3 2 2 4" xfId="272"/>
    <cellStyle name="Comma 2 2 3 2 2 5" xfId="2618"/>
    <cellStyle name="Comma 2 2 3 2 2 6" xfId="2677"/>
    <cellStyle name="Comma 2 2 3 2 2 7" xfId="268"/>
    <cellStyle name="Comma 2 2 3 2 3" xfId="128"/>
    <cellStyle name="Comma 2 2 3 2 3 2" xfId="274"/>
    <cellStyle name="Comma 2 2 3 2 3 2 2" xfId="275"/>
    <cellStyle name="Comma 2 2 3 2 3 3" xfId="276"/>
    <cellStyle name="Comma 2 2 3 2 3 4" xfId="277"/>
    <cellStyle name="Comma 2 2 3 2 3 5" xfId="2704"/>
    <cellStyle name="Comma 2 2 3 2 3 6" xfId="273"/>
    <cellStyle name="Comma 2 2 3 2 4" xfId="278"/>
    <cellStyle name="Comma 2 2 3 2 4 2" xfId="279"/>
    <cellStyle name="Comma 2 2 3 2 4 2 2" xfId="280"/>
    <cellStyle name="Comma 2 2 3 2 4 3" xfId="281"/>
    <cellStyle name="Comma 2 2 3 2 4 4" xfId="282"/>
    <cellStyle name="Comma 2 2 3 2 5" xfId="283"/>
    <cellStyle name="Comma 2 2 3 2 5 2" xfId="284"/>
    <cellStyle name="Comma 2 2 3 2 5 2 2" xfId="285"/>
    <cellStyle name="Comma 2 2 3 2 5 3" xfId="286"/>
    <cellStyle name="Comma 2 2 3 2 5 4" xfId="287"/>
    <cellStyle name="Comma 2 2 3 2 6" xfId="288"/>
    <cellStyle name="Comma 2 2 3 2 6 2" xfId="289"/>
    <cellStyle name="Comma 2 2 3 2 6 3" xfId="290"/>
    <cellStyle name="Comma 2 2 3 2 7" xfId="291"/>
    <cellStyle name="Comma 2 2 3 2 7 2" xfId="292"/>
    <cellStyle name="Comma 2 2 3 2 8" xfId="293"/>
    <cellStyle name="Comma 2 2 3 2 9" xfId="294"/>
    <cellStyle name="Comma 2 2 3 3" xfId="88"/>
    <cellStyle name="Comma 2 2 3 3 2" xfId="142"/>
    <cellStyle name="Comma 2 2 3 3 2 2" xfId="297"/>
    <cellStyle name="Comma 2 2 3 3 2 3" xfId="2718"/>
    <cellStyle name="Comma 2 2 3 3 2 4" xfId="296"/>
    <cellStyle name="Comma 2 2 3 3 3" xfId="298"/>
    <cellStyle name="Comma 2 2 3 3 4" xfId="299"/>
    <cellStyle name="Comma 2 2 3 3 5" xfId="2605"/>
    <cellStyle name="Comma 2 2 3 3 6" xfId="2664"/>
    <cellStyle name="Comma 2 2 3 3 7" xfId="295"/>
    <cellStyle name="Comma 2 2 3 4" xfId="115"/>
    <cellStyle name="Comma 2 2 3 4 2" xfId="301"/>
    <cellStyle name="Comma 2 2 3 4 2 2" xfId="302"/>
    <cellStyle name="Comma 2 2 3 4 3" xfId="303"/>
    <cellStyle name="Comma 2 2 3 4 4" xfId="304"/>
    <cellStyle name="Comma 2 2 3 4 5" xfId="2691"/>
    <cellStyle name="Comma 2 2 3 4 6" xfId="300"/>
    <cellStyle name="Comma 2 2 3 5" xfId="305"/>
    <cellStyle name="Comma 2 2 3 5 2" xfId="306"/>
    <cellStyle name="Comma 2 2 3 5 2 2" xfId="307"/>
    <cellStyle name="Comma 2 2 3 5 3" xfId="308"/>
    <cellStyle name="Comma 2 2 3 5 4" xfId="309"/>
    <cellStyle name="Comma 2 2 3 6" xfId="310"/>
    <cellStyle name="Comma 2 2 3 6 2" xfId="311"/>
    <cellStyle name="Comma 2 2 3 6 2 2" xfId="312"/>
    <cellStyle name="Comma 2 2 3 6 3" xfId="313"/>
    <cellStyle name="Comma 2 2 3 6 4" xfId="314"/>
    <cellStyle name="Comma 2 2 3 7" xfId="315"/>
    <cellStyle name="Comma 2 2 3 7 2" xfId="316"/>
    <cellStyle name="Comma 2 2 3 7 3" xfId="317"/>
    <cellStyle name="Comma 2 2 3 8" xfId="318"/>
    <cellStyle name="Comma 2 2 3 8 2" xfId="319"/>
    <cellStyle name="Comma 2 2 3 9" xfId="320"/>
    <cellStyle name="Comma 2 2 4" xfId="65"/>
    <cellStyle name="Comma 2 2 4 10" xfId="322"/>
    <cellStyle name="Comma 2 2 4 11" xfId="2583"/>
    <cellStyle name="Comma 2 2 4 12" xfId="2643"/>
    <cellStyle name="Comma 2 2 4 13" xfId="321"/>
    <cellStyle name="Comma 2 2 4 2" xfId="94"/>
    <cellStyle name="Comma 2 2 4 2 10" xfId="2611"/>
    <cellStyle name="Comma 2 2 4 2 11" xfId="2670"/>
    <cellStyle name="Comma 2 2 4 2 12" xfId="323"/>
    <cellStyle name="Comma 2 2 4 2 2" xfId="148"/>
    <cellStyle name="Comma 2 2 4 2 2 2" xfId="325"/>
    <cellStyle name="Comma 2 2 4 2 2 2 2" xfId="326"/>
    <cellStyle name="Comma 2 2 4 2 2 3" xfId="327"/>
    <cellStyle name="Comma 2 2 4 2 2 4" xfId="328"/>
    <cellStyle name="Comma 2 2 4 2 2 5" xfId="2724"/>
    <cellStyle name="Comma 2 2 4 2 2 6" xfId="324"/>
    <cellStyle name="Comma 2 2 4 2 3" xfId="329"/>
    <cellStyle name="Comma 2 2 4 2 3 2" xfId="330"/>
    <cellStyle name="Comma 2 2 4 2 3 2 2" xfId="331"/>
    <cellStyle name="Comma 2 2 4 2 3 3" xfId="332"/>
    <cellStyle name="Comma 2 2 4 2 3 4" xfId="333"/>
    <cellStyle name="Comma 2 2 4 2 4" xfId="334"/>
    <cellStyle name="Comma 2 2 4 2 4 2" xfId="335"/>
    <cellStyle name="Comma 2 2 4 2 4 2 2" xfId="336"/>
    <cellStyle name="Comma 2 2 4 2 4 3" xfId="337"/>
    <cellStyle name="Comma 2 2 4 2 4 4" xfId="338"/>
    <cellStyle name="Comma 2 2 4 2 5" xfId="339"/>
    <cellStyle name="Comma 2 2 4 2 5 2" xfId="340"/>
    <cellStyle name="Comma 2 2 4 2 5 2 2" xfId="341"/>
    <cellStyle name="Comma 2 2 4 2 5 3" xfId="342"/>
    <cellStyle name="Comma 2 2 4 2 5 4" xfId="343"/>
    <cellStyle name="Comma 2 2 4 2 6" xfId="344"/>
    <cellStyle name="Comma 2 2 4 2 6 2" xfId="345"/>
    <cellStyle name="Comma 2 2 4 2 6 3" xfId="346"/>
    <cellStyle name="Comma 2 2 4 2 7" xfId="347"/>
    <cellStyle name="Comma 2 2 4 2 7 2" xfId="348"/>
    <cellStyle name="Comma 2 2 4 2 8" xfId="349"/>
    <cellStyle name="Comma 2 2 4 2 9" xfId="350"/>
    <cellStyle name="Comma 2 2 4 3" xfId="121"/>
    <cellStyle name="Comma 2 2 4 3 2" xfId="352"/>
    <cellStyle name="Comma 2 2 4 3 2 2" xfId="353"/>
    <cellStyle name="Comma 2 2 4 3 3" xfId="354"/>
    <cellStyle name="Comma 2 2 4 3 4" xfId="355"/>
    <cellStyle name="Comma 2 2 4 3 5" xfId="2697"/>
    <cellStyle name="Comma 2 2 4 3 6" xfId="351"/>
    <cellStyle name="Comma 2 2 4 4" xfId="356"/>
    <cellStyle name="Comma 2 2 4 4 2" xfId="357"/>
    <cellStyle name="Comma 2 2 4 4 2 2" xfId="358"/>
    <cellStyle name="Comma 2 2 4 4 3" xfId="359"/>
    <cellStyle name="Comma 2 2 4 4 4" xfId="360"/>
    <cellStyle name="Comma 2 2 4 5" xfId="361"/>
    <cellStyle name="Comma 2 2 4 5 2" xfId="362"/>
    <cellStyle name="Comma 2 2 4 5 2 2" xfId="363"/>
    <cellStyle name="Comma 2 2 4 5 3" xfId="364"/>
    <cellStyle name="Comma 2 2 4 5 4" xfId="365"/>
    <cellStyle name="Comma 2 2 4 6" xfId="366"/>
    <cellStyle name="Comma 2 2 4 6 2" xfId="367"/>
    <cellStyle name="Comma 2 2 4 6 2 2" xfId="368"/>
    <cellStyle name="Comma 2 2 4 6 3" xfId="369"/>
    <cellStyle name="Comma 2 2 4 6 4" xfId="370"/>
    <cellStyle name="Comma 2 2 4 7" xfId="371"/>
    <cellStyle name="Comma 2 2 4 7 2" xfId="372"/>
    <cellStyle name="Comma 2 2 4 7 3" xfId="373"/>
    <cellStyle name="Comma 2 2 4 8" xfId="374"/>
    <cellStyle name="Comma 2 2 4 8 2" xfId="375"/>
    <cellStyle name="Comma 2 2 4 9" xfId="376"/>
    <cellStyle name="Comma 2 2 5" xfId="81"/>
    <cellStyle name="Comma 2 2 5 10" xfId="2598"/>
    <cellStyle name="Comma 2 2 5 11" xfId="2657"/>
    <cellStyle name="Comma 2 2 5 12" xfId="377"/>
    <cellStyle name="Comma 2 2 5 2" xfId="135"/>
    <cellStyle name="Comma 2 2 5 2 2" xfId="379"/>
    <cellStyle name="Comma 2 2 5 2 2 2" xfId="380"/>
    <cellStyle name="Comma 2 2 5 2 3" xfId="381"/>
    <cellStyle name="Comma 2 2 5 2 4" xfId="382"/>
    <cellStyle name="Comma 2 2 5 2 5" xfId="2711"/>
    <cellStyle name="Comma 2 2 5 2 6" xfId="378"/>
    <cellStyle name="Comma 2 2 5 3" xfId="383"/>
    <cellStyle name="Comma 2 2 5 3 2" xfId="384"/>
    <cellStyle name="Comma 2 2 5 3 2 2" xfId="385"/>
    <cellStyle name="Comma 2 2 5 3 3" xfId="386"/>
    <cellStyle name="Comma 2 2 5 3 4" xfId="387"/>
    <cellStyle name="Comma 2 2 5 4" xfId="388"/>
    <cellStyle name="Comma 2 2 5 4 2" xfId="389"/>
    <cellStyle name="Comma 2 2 5 4 2 2" xfId="390"/>
    <cellStyle name="Comma 2 2 5 4 3" xfId="391"/>
    <cellStyle name="Comma 2 2 5 4 4" xfId="392"/>
    <cellStyle name="Comma 2 2 5 5" xfId="393"/>
    <cellStyle name="Comma 2 2 5 5 2" xfId="394"/>
    <cellStyle name="Comma 2 2 5 5 2 2" xfId="395"/>
    <cellStyle name="Comma 2 2 5 5 3" xfId="396"/>
    <cellStyle name="Comma 2 2 5 5 4" xfId="397"/>
    <cellStyle name="Comma 2 2 5 6" xfId="398"/>
    <cellStyle name="Comma 2 2 5 6 2" xfId="399"/>
    <cellStyle name="Comma 2 2 5 6 3" xfId="400"/>
    <cellStyle name="Comma 2 2 5 7" xfId="401"/>
    <cellStyle name="Comma 2 2 5 7 2" xfId="402"/>
    <cellStyle name="Comma 2 2 5 8" xfId="403"/>
    <cellStyle name="Comma 2 2 5 9" xfId="404"/>
    <cellStyle name="Comma 2 2 6" xfId="108"/>
    <cellStyle name="Comma 2 2 6 2" xfId="406"/>
    <cellStyle name="Comma 2 2 6 2 2" xfId="407"/>
    <cellStyle name="Comma 2 2 6 3" xfId="408"/>
    <cellStyle name="Comma 2 2 6 4" xfId="409"/>
    <cellStyle name="Comma 2 2 6 5" xfId="2684"/>
    <cellStyle name="Comma 2 2 6 6" xfId="405"/>
    <cellStyle name="Comma 2 2 7" xfId="410"/>
    <cellStyle name="Comma 2 2 7 2" xfId="411"/>
    <cellStyle name="Comma 2 2 7 2 2" xfId="412"/>
    <cellStyle name="Comma 2 2 7 3" xfId="413"/>
    <cellStyle name="Comma 2 2 7 4" xfId="414"/>
    <cellStyle name="Comma 2 2 8" xfId="415"/>
    <cellStyle name="Comma 2 2 8 2" xfId="416"/>
    <cellStyle name="Comma 2 2 8 2 2" xfId="417"/>
    <cellStyle name="Comma 2 2 8 3" xfId="418"/>
    <cellStyle name="Comma 2 2 8 4" xfId="419"/>
    <cellStyle name="Comma 2 2 9" xfId="420"/>
    <cellStyle name="Comma 2 2 9 2" xfId="421"/>
    <cellStyle name="Comma 2 2 9 2 2" xfId="422"/>
    <cellStyle name="Comma 2 2 9 3" xfId="423"/>
    <cellStyle name="Comma 2 2 9 4" xfId="424"/>
    <cellStyle name="Comma 2 20" xfId="2629"/>
    <cellStyle name="Comma 2 21" xfId="171"/>
    <cellStyle name="Comma 2 3" xfId="37"/>
    <cellStyle name="Comma 2 3 10" xfId="426"/>
    <cellStyle name="Comma 2 3 10 2" xfId="427"/>
    <cellStyle name="Comma 2 3 10 3" xfId="428"/>
    <cellStyle name="Comma 2 3 11" xfId="429"/>
    <cellStyle name="Comma 2 3 11 2" xfId="430"/>
    <cellStyle name="Comma 2 3 12" xfId="431"/>
    <cellStyle name="Comma 2 3 13" xfId="432"/>
    <cellStyle name="Comma 2 3 14" xfId="2571"/>
    <cellStyle name="Comma 2 3 15" xfId="2632"/>
    <cellStyle name="Comma 2 3 16" xfId="425"/>
    <cellStyle name="Comma 2 3 2" xfId="61"/>
    <cellStyle name="Comma 2 3 2 10" xfId="434"/>
    <cellStyle name="Comma 2 3 2 11" xfId="2579"/>
    <cellStyle name="Comma 2 3 2 12" xfId="2639"/>
    <cellStyle name="Comma 2 3 2 13" xfId="433"/>
    <cellStyle name="Comma 2 3 2 2" xfId="74"/>
    <cellStyle name="Comma 2 3 2 2 10" xfId="2592"/>
    <cellStyle name="Comma 2 3 2 2 11" xfId="2652"/>
    <cellStyle name="Comma 2 3 2 2 12" xfId="435"/>
    <cellStyle name="Comma 2 3 2 2 2" xfId="103"/>
    <cellStyle name="Comma 2 3 2 2 2 2" xfId="157"/>
    <cellStyle name="Comma 2 3 2 2 2 2 2" xfId="438"/>
    <cellStyle name="Comma 2 3 2 2 2 2 3" xfId="2733"/>
    <cellStyle name="Comma 2 3 2 2 2 2 4" xfId="437"/>
    <cellStyle name="Comma 2 3 2 2 2 3" xfId="439"/>
    <cellStyle name="Comma 2 3 2 2 2 4" xfId="440"/>
    <cellStyle name="Comma 2 3 2 2 2 5" xfId="2620"/>
    <cellStyle name="Comma 2 3 2 2 2 6" xfId="2679"/>
    <cellStyle name="Comma 2 3 2 2 2 7" xfId="436"/>
    <cellStyle name="Comma 2 3 2 2 3" xfId="130"/>
    <cellStyle name="Comma 2 3 2 2 3 2" xfId="442"/>
    <cellStyle name="Comma 2 3 2 2 3 2 2" xfId="443"/>
    <cellStyle name="Comma 2 3 2 2 3 3" xfId="444"/>
    <cellStyle name="Comma 2 3 2 2 3 4" xfId="445"/>
    <cellStyle name="Comma 2 3 2 2 3 5" xfId="2706"/>
    <cellStyle name="Comma 2 3 2 2 3 6" xfId="441"/>
    <cellStyle name="Comma 2 3 2 2 4" xfId="446"/>
    <cellStyle name="Comma 2 3 2 2 4 2" xfId="447"/>
    <cellStyle name="Comma 2 3 2 2 4 2 2" xfId="448"/>
    <cellStyle name="Comma 2 3 2 2 4 3" xfId="449"/>
    <cellStyle name="Comma 2 3 2 2 4 4" xfId="450"/>
    <cellStyle name="Comma 2 3 2 2 5" xfId="451"/>
    <cellStyle name="Comma 2 3 2 2 5 2" xfId="452"/>
    <cellStyle name="Comma 2 3 2 2 5 2 2" xfId="453"/>
    <cellStyle name="Comma 2 3 2 2 5 3" xfId="454"/>
    <cellStyle name="Comma 2 3 2 2 5 4" xfId="455"/>
    <cellStyle name="Comma 2 3 2 2 6" xfId="456"/>
    <cellStyle name="Comma 2 3 2 2 6 2" xfId="457"/>
    <cellStyle name="Comma 2 3 2 2 6 3" xfId="458"/>
    <cellStyle name="Comma 2 3 2 2 7" xfId="459"/>
    <cellStyle name="Comma 2 3 2 2 7 2" xfId="460"/>
    <cellStyle name="Comma 2 3 2 2 8" xfId="461"/>
    <cellStyle name="Comma 2 3 2 2 9" xfId="462"/>
    <cellStyle name="Comma 2 3 2 3" xfId="90"/>
    <cellStyle name="Comma 2 3 2 3 2" xfId="144"/>
    <cellStyle name="Comma 2 3 2 3 2 2" xfId="465"/>
    <cellStyle name="Comma 2 3 2 3 2 3" xfId="2720"/>
    <cellStyle name="Comma 2 3 2 3 2 4" xfId="464"/>
    <cellStyle name="Comma 2 3 2 3 3" xfId="466"/>
    <cellStyle name="Comma 2 3 2 3 4" xfId="467"/>
    <cellStyle name="Comma 2 3 2 3 5" xfId="2607"/>
    <cellStyle name="Comma 2 3 2 3 6" xfId="2666"/>
    <cellStyle name="Comma 2 3 2 3 7" xfId="463"/>
    <cellStyle name="Comma 2 3 2 4" xfId="117"/>
    <cellStyle name="Comma 2 3 2 4 2" xfId="469"/>
    <cellStyle name="Comma 2 3 2 4 2 2" xfId="470"/>
    <cellStyle name="Comma 2 3 2 4 3" xfId="471"/>
    <cellStyle name="Comma 2 3 2 4 4" xfId="472"/>
    <cellStyle name="Comma 2 3 2 4 5" xfId="2693"/>
    <cellStyle name="Comma 2 3 2 4 6" xfId="468"/>
    <cellStyle name="Comma 2 3 2 5" xfId="473"/>
    <cellStyle name="Comma 2 3 2 5 2" xfId="474"/>
    <cellStyle name="Comma 2 3 2 5 2 2" xfId="475"/>
    <cellStyle name="Comma 2 3 2 5 3" xfId="476"/>
    <cellStyle name="Comma 2 3 2 5 4" xfId="477"/>
    <cellStyle name="Comma 2 3 2 6" xfId="478"/>
    <cellStyle name="Comma 2 3 2 6 2" xfId="479"/>
    <cellStyle name="Comma 2 3 2 6 2 2" xfId="480"/>
    <cellStyle name="Comma 2 3 2 6 3" xfId="481"/>
    <cellStyle name="Comma 2 3 2 6 4" xfId="482"/>
    <cellStyle name="Comma 2 3 2 7" xfId="483"/>
    <cellStyle name="Comma 2 3 2 7 2" xfId="484"/>
    <cellStyle name="Comma 2 3 2 7 3" xfId="485"/>
    <cellStyle name="Comma 2 3 2 8" xfId="486"/>
    <cellStyle name="Comma 2 3 2 8 2" xfId="487"/>
    <cellStyle name="Comma 2 3 2 9" xfId="488"/>
    <cellStyle name="Comma 2 3 3" xfId="67"/>
    <cellStyle name="Comma 2 3 3 10" xfId="490"/>
    <cellStyle name="Comma 2 3 3 11" xfId="2585"/>
    <cellStyle name="Comma 2 3 3 12" xfId="2645"/>
    <cellStyle name="Comma 2 3 3 13" xfId="489"/>
    <cellStyle name="Comma 2 3 3 2" xfId="96"/>
    <cellStyle name="Comma 2 3 3 2 10" xfId="2613"/>
    <cellStyle name="Comma 2 3 3 2 11" xfId="2672"/>
    <cellStyle name="Comma 2 3 3 2 12" xfId="491"/>
    <cellStyle name="Comma 2 3 3 2 2" xfId="150"/>
    <cellStyle name="Comma 2 3 3 2 2 2" xfId="493"/>
    <cellStyle name="Comma 2 3 3 2 2 2 2" xfId="494"/>
    <cellStyle name="Comma 2 3 3 2 2 3" xfId="495"/>
    <cellStyle name="Comma 2 3 3 2 2 4" xfId="496"/>
    <cellStyle name="Comma 2 3 3 2 2 5" xfId="2726"/>
    <cellStyle name="Comma 2 3 3 2 2 6" xfId="492"/>
    <cellStyle name="Comma 2 3 3 2 3" xfId="497"/>
    <cellStyle name="Comma 2 3 3 2 3 2" xfId="498"/>
    <cellStyle name="Comma 2 3 3 2 3 2 2" xfId="499"/>
    <cellStyle name="Comma 2 3 3 2 3 3" xfId="500"/>
    <cellStyle name="Comma 2 3 3 2 3 4" xfId="501"/>
    <cellStyle name="Comma 2 3 3 2 4" xfId="502"/>
    <cellStyle name="Comma 2 3 3 2 4 2" xfId="503"/>
    <cellStyle name="Comma 2 3 3 2 4 2 2" xfId="504"/>
    <cellStyle name="Comma 2 3 3 2 4 3" xfId="505"/>
    <cellStyle name="Comma 2 3 3 2 4 4" xfId="506"/>
    <cellStyle name="Comma 2 3 3 2 5" xfId="507"/>
    <cellStyle name="Comma 2 3 3 2 5 2" xfId="508"/>
    <cellStyle name="Comma 2 3 3 2 5 2 2" xfId="509"/>
    <cellStyle name="Comma 2 3 3 2 5 3" xfId="510"/>
    <cellStyle name="Comma 2 3 3 2 5 4" xfId="511"/>
    <cellStyle name="Comma 2 3 3 2 6" xfId="512"/>
    <cellStyle name="Comma 2 3 3 2 6 2" xfId="513"/>
    <cellStyle name="Comma 2 3 3 2 6 3" xfId="514"/>
    <cellStyle name="Comma 2 3 3 2 7" xfId="515"/>
    <cellStyle name="Comma 2 3 3 2 7 2" xfId="516"/>
    <cellStyle name="Comma 2 3 3 2 8" xfId="517"/>
    <cellStyle name="Comma 2 3 3 2 9" xfId="518"/>
    <cellStyle name="Comma 2 3 3 3" xfId="123"/>
    <cellStyle name="Comma 2 3 3 3 2" xfId="520"/>
    <cellStyle name="Comma 2 3 3 3 2 2" xfId="521"/>
    <cellStyle name="Comma 2 3 3 3 3" xfId="522"/>
    <cellStyle name="Comma 2 3 3 3 4" xfId="523"/>
    <cellStyle name="Comma 2 3 3 3 5" xfId="2699"/>
    <cellStyle name="Comma 2 3 3 3 6" xfId="519"/>
    <cellStyle name="Comma 2 3 3 4" xfId="524"/>
    <cellStyle name="Comma 2 3 3 4 2" xfId="525"/>
    <cellStyle name="Comma 2 3 3 4 2 2" xfId="526"/>
    <cellStyle name="Comma 2 3 3 4 3" xfId="527"/>
    <cellStyle name="Comma 2 3 3 4 4" xfId="528"/>
    <cellStyle name="Comma 2 3 3 5" xfId="529"/>
    <cellStyle name="Comma 2 3 3 5 2" xfId="530"/>
    <cellStyle name="Comma 2 3 3 5 2 2" xfId="531"/>
    <cellStyle name="Comma 2 3 3 5 3" xfId="532"/>
    <cellStyle name="Comma 2 3 3 5 4" xfId="533"/>
    <cellStyle name="Comma 2 3 3 6" xfId="534"/>
    <cellStyle name="Comma 2 3 3 6 2" xfId="535"/>
    <cellStyle name="Comma 2 3 3 6 2 2" xfId="536"/>
    <cellStyle name="Comma 2 3 3 6 3" xfId="537"/>
    <cellStyle name="Comma 2 3 3 6 4" xfId="538"/>
    <cellStyle name="Comma 2 3 3 7" xfId="539"/>
    <cellStyle name="Comma 2 3 3 7 2" xfId="540"/>
    <cellStyle name="Comma 2 3 3 7 3" xfId="541"/>
    <cellStyle name="Comma 2 3 3 8" xfId="542"/>
    <cellStyle name="Comma 2 3 3 8 2" xfId="543"/>
    <cellStyle name="Comma 2 3 3 9" xfId="544"/>
    <cellStyle name="Comma 2 3 4" xfId="83"/>
    <cellStyle name="Comma 2 3 4 10" xfId="546"/>
    <cellStyle name="Comma 2 3 4 11" xfId="2600"/>
    <cellStyle name="Comma 2 3 4 12" xfId="2659"/>
    <cellStyle name="Comma 2 3 4 13" xfId="545"/>
    <cellStyle name="Comma 2 3 4 2" xfId="137"/>
    <cellStyle name="Comma 2 3 4 2 10" xfId="2713"/>
    <cellStyle name="Comma 2 3 4 2 11" xfId="547"/>
    <cellStyle name="Comma 2 3 4 2 2" xfId="548"/>
    <cellStyle name="Comma 2 3 4 2 2 2" xfId="549"/>
    <cellStyle name="Comma 2 3 4 2 2 2 2" xfId="550"/>
    <cellStyle name="Comma 2 3 4 2 2 3" xfId="551"/>
    <cellStyle name="Comma 2 3 4 2 2 4" xfId="552"/>
    <cellStyle name="Comma 2 3 4 2 3" xfId="553"/>
    <cellStyle name="Comma 2 3 4 2 3 2" xfId="554"/>
    <cellStyle name="Comma 2 3 4 2 3 2 2" xfId="555"/>
    <cellStyle name="Comma 2 3 4 2 3 3" xfId="556"/>
    <cellStyle name="Comma 2 3 4 2 3 4" xfId="557"/>
    <cellStyle name="Comma 2 3 4 2 4" xfId="558"/>
    <cellStyle name="Comma 2 3 4 2 4 2" xfId="559"/>
    <cellStyle name="Comma 2 3 4 2 4 2 2" xfId="560"/>
    <cellStyle name="Comma 2 3 4 2 4 3" xfId="561"/>
    <cellStyle name="Comma 2 3 4 2 4 4" xfId="562"/>
    <cellStyle name="Comma 2 3 4 2 5" xfId="563"/>
    <cellStyle name="Comma 2 3 4 2 5 2" xfId="564"/>
    <cellStyle name="Comma 2 3 4 2 5 2 2" xfId="565"/>
    <cellStyle name="Comma 2 3 4 2 5 3" xfId="566"/>
    <cellStyle name="Comma 2 3 4 2 5 4" xfId="567"/>
    <cellStyle name="Comma 2 3 4 2 6" xfId="568"/>
    <cellStyle name="Comma 2 3 4 2 6 2" xfId="569"/>
    <cellStyle name="Comma 2 3 4 2 6 3" xfId="570"/>
    <cellStyle name="Comma 2 3 4 2 7" xfId="571"/>
    <cellStyle name="Comma 2 3 4 2 7 2" xfId="572"/>
    <cellStyle name="Comma 2 3 4 2 8" xfId="573"/>
    <cellStyle name="Comma 2 3 4 2 9" xfId="574"/>
    <cellStyle name="Comma 2 3 4 3" xfId="575"/>
    <cellStyle name="Comma 2 3 4 3 2" xfId="576"/>
    <cellStyle name="Comma 2 3 4 3 2 2" xfId="577"/>
    <cellStyle name="Comma 2 3 4 3 3" xfId="578"/>
    <cellStyle name="Comma 2 3 4 3 4" xfId="579"/>
    <cellStyle name="Comma 2 3 4 4" xfId="580"/>
    <cellStyle name="Comma 2 3 4 4 2" xfId="581"/>
    <cellStyle name="Comma 2 3 4 4 2 2" xfId="582"/>
    <cellStyle name="Comma 2 3 4 4 3" xfId="583"/>
    <cellStyle name="Comma 2 3 4 4 4" xfId="584"/>
    <cellStyle name="Comma 2 3 4 5" xfId="585"/>
    <cellStyle name="Comma 2 3 4 5 2" xfId="586"/>
    <cellStyle name="Comma 2 3 4 5 2 2" xfId="587"/>
    <cellStyle name="Comma 2 3 4 5 3" xfId="588"/>
    <cellStyle name="Comma 2 3 4 5 4" xfId="589"/>
    <cellStyle name="Comma 2 3 4 6" xfId="590"/>
    <cellStyle name="Comma 2 3 4 6 2" xfId="591"/>
    <cellStyle name="Comma 2 3 4 6 2 2" xfId="592"/>
    <cellStyle name="Comma 2 3 4 6 3" xfId="593"/>
    <cellStyle name="Comma 2 3 4 6 4" xfId="594"/>
    <cellStyle name="Comma 2 3 4 7" xfId="595"/>
    <cellStyle name="Comma 2 3 4 7 2" xfId="596"/>
    <cellStyle name="Comma 2 3 4 7 3" xfId="597"/>
    <cellStyle name="Comma 2 3 4 8" xfId="598"/>
    <cellStyle name="Comma 2 3 4 8 2" xfId="599"/>
    <cellStyle name="Comma 2 3 4 9" xfId="600"/>
    <cellStyle name="Comma 2 3 5" xfId="110"/>
    <cellStyle name="Comma 2 3 5 10" xfId="2686"/>
    <cellStyle name="Comma 2 3 5 11" xfId="601"/>
    <cellStyle name="Comma 2 3 5 2" xfId="602"/>
    <cellStyle name="Comma 2 3 5 2 2" xfId="603"/>
    <cellStyle name="Comma 2 3 5 2 2 2" xfId="604"/>
    <cellStyle name="Comma 2 3 5 2 3" xfId="605"/>
    <cellStyle name="Comma 2 3 5 2 4" xfId="606"/>
    <cellStyle name="Comma 2 3 5 3" xfId="607"/>
    <cellStyle name="Comma 2 3 5 3 2" xfId="608"/>
    <cellStyle name="Comma 2 3 5 3 2 2" xfId="609"/>
    <cellStyle name="Comma 2 3 5 3 3" xfId="610"/>
    <cellStyle name="Comma 2 3 5 3 4" xfId="611"/>
    <cellStyle name="Comma 2 3 5 4" xfId="612"/>
    <cellStyle name="Comma 2 3 5 4 2" xfId="613"/>
    <cellStyle name="Comma 2 3 5 4 2 2" xfId="614"/>
    <cellStyle name="Comma 2 3 5 4 3" xfId="615"/>
    <cellStyle name="Comma 2 3 5 4 4" xfId="616"/>
    <cellStyle name="Comma 2 3 5 5" xfId="617"/>
    <cellStyle name="Comma 2 3 5 5 2" xfId="618"/>
    <cellStyle name="Comma 2 3 5 5 2 2" xfId="619"/>
    <cellStyle name="Comma 2 3 5 5 3" xfId="620"/>
    <cellStyle name="Comma 2 3 5 5 4" xfId="621"/>
    <cellStyle name="Comma 2 3 5 6" xfId="622"/>
    <cellStyle name="Comma 2 3 5 6 2" xfId="623"/>
    <cellStyle name="Comma 2 3 5 6 3" xfId="624"/>
    <cellStyle name="Comma 2 3 5 7" xfId="625"/>
    <cellStyle name="Comma 2 3 5 7 2" xfId="626"/>
    <cellStyle name="Comma 2 3 5 8" xfId="627"/>
    <cellStyle name="Comma 2 3 5 9" xfId="628"/>
    <cellStyle name="Comma 2 3 6" xfId="629"/>
    <cellStyle name="Comma 2 3 6 2" xfId="630"/>
    <cellStyle name="Comma 2 3 6 2 2" xfId="631"/>
    <cellStyle name="Comma 2 3 6 3" xfId="632"/>
    <cellStyle name="Comma 2 3 6 4" xfId="633"/>
    <cellStyle name="Comma 2 3 7" xfId="634"/>
    <cellStyle name="Comma 2 3 7 2" xfId="635"/>
    <cellStyle name="Comma 2 3 7 2 2" xfId="636"/>
    <cellStyle name="Comma 2 3 7 3" xfId="637"/>
    <cellStyle name="Comma 2 3 7 4" xfId="638"/>
    <cellStyle name="Comma 2 3 8" xfId="639"/>
    <cellStyle name="Comma 2 3 8 2" xfId="640"/>
    <cellStyle name="Comma 2 3 8 2 2" xfId="641"/>
    <cellStyle name="Comma 2 3 8 3" xfId="642"/>
    <cellStyle name="Comma 2 3 8 4" xfId="643"/>
    <cellStyle name="Comma 2 3 9" xfId="644"/>
    <cellStyle name="Comma 2 3 9 2" xfId="645"/>
    <cellStyle name="Comma 2 3 9 2 2" xfId="646"/>
    <cellStyle name="Comma 2 3 9 3" xfId="647"/>
    <cellStyle name="Comma 2 3 9 4" xfId="648"/>
    <cellStyle name="Comma 2 4" xfId="58"/>
    <cellStyle name="Comma 2 4 10" xfId="650"/>
    <cellStyle name="Comma 2 4 10 2" xfId="651"/>
    <cellStyle name="Comma 2 4 10 3" xfId="652"/>
    <cellStyle name="Comma 2 4 11" xfId="653"/>
    <cellStyle name="Comma 2 4 11 2" xfId="654"/>
    <cellStyle name="Comma 2 4 12" xfId="655"/>
    <cellStyle name="Comma 2 4 13" xfId="656"/>
    <cellStyle name="Comma 2 4 14" xfId="2576"/>
    <cellStyle name="Comma 2 4 15" xfId="2636"/>
    <cellStyle name="Comma 2 4 16" xfId="649"/>
    <cellStyle name="Comma 2 4 2" xfId="71"/>
    <cellStyle name="Comma 2 4 2 10" xfId="658"/>
    <cellStyle name="Comma 2 4 2 11" xfId="2589"/>
    <cellStyle name="Comma 2 4 2 12" xfId="2649"/>
    <cellStyle name="Comma 2 4 2 13" xfId="657"/>
    <cellStyle name="Comma 2 4 2 2" xfId="100"/>
    <cellStyle name="Comma 2 4 2 2 10" xfId="2617"/>
    <cellStyle name="Comma 2 4 2 2 11" xfId="2676"/>
    <cellStyle name="Comma 2 4 2 2 12" xfId="659"/>
    <cellStyle name="Comma 2 4 2 2 2" xfId="154"/>
    <cellStyle name="Comma 2 4 2 2 2 2" xfId="661"/>
    <cellStyle name="Comma 2 4 2 2 2 2 2" xfId="662"/>
    <cellStyle name="Comma 2 4 2 2 2 3" xfId="663"/>
    <cellStyle name="Comma 2 4 2 2 2 4" xfId="664"/>
    <cellStyle name="Comma 2 4 2 2 2 5" xfId="2730"/>
    <cellStyle name="Comma 2 4 2 2 2 6" xfId="660"/>
    <cellStyle name="Comma 2 4 2 2 3" xfId="665"/>
    <cellStyle name="Comma 2 4 2 2 3 2" xfId="666"/>
    <cellStyle name="Comma 2 4 2 2 3 2 2" xfId="667"/>
    <cellStyle name="Comma 2 4 2 2 3 3" xfId="668"/>
    <cellStyle name="Comma 2 4 2 2 3 4" xfId="669"/>
    <cellStyle name="Comma 2 4 2 2 4" xfId="670"/>
    <cellStyle name="Comma 2 4 2 2 4 2" xfId="671"/>
    <cellStyle name="Comma 2 4 2 2 4 2 2" xfId="672"/>
    <cellStyle name="Comma 2 4 2 2 4 3" xfId="673"/>
    <cellStyle name="Comma 2 4 2 2 4 4" xfId="674"/>
    <cellStyle name="Comma 2 4 2 2 5" xfId="675"/>
    <cellStyle name="Comma 2 4 2 2 5 2" xfId="676"/>
    <cellStyle name="Comma 2 4 2 2 5 2 2" xfId="677"/>
    <cellStyle name="Comma 2 4 2 2 5 3" xfId="678"/>
    <cellStyle name="Comma 2 4 2 2 5 4" xfId="679"/>
    <cellStyle name="Comma 2 4 2 2 6" xfId="680"/>
    <cellStyle name="Comma 2 4 2 2 6 2" xfId="681"/>
    <cellStyle name="Comma 2 4 2 2 6 3" xfId="682"/>
    <cellStyle name="Comma 2 4 2 2 7" xfId="683"/>
    <cellStyle name="Comma 2 4 2 2 7 2" xfId="684"/>
    <cellStyle name="Comma 2 4 2 2 8" xfId="685"/>
    <cellStyle name="Comma 2 4 2 2 9" xfId="686"/>
    <cellStyle name="Comma 2 4 2 3" xfId="127"/>
    <cellStyle name="Comma 2 4 2 3 2" xfId="688"/>
    <cellStyle name="Comma 2 4 2 3 2 2" xfId="689"/>
    <cellStyle name="Comma 2 4 2 3 3" xfId="690"/>
    <cellStyle name="Comma 2 4 2 3 4" xfId="691"/>
    <cellStyle name="Comma 2 4 2 3 5" xfId="2703"/>
    <cellStyle name="Comma 2 4 2 3 6" xfId="687"/>
    <cellStyle name="Comma 2 4 2 4" xfId="692"/>
    <cellStyle name="Comma 2 4 2 4 2" xfId="693"/>
    <cellStyle name="Comma 2 4 2 4 2 2" xfId="694"/>
    <cellStyle name="Comma 2 4 2 4 3" xfId="695"/>
    <cellStyle name="Comma 2 4 2 4 4" xfId="696"/>
    <cellStyle name="Comma 2 4 2 5" xfId="697"/>
    <cellStyle name="Comma 2 4 2 5 2" xfId="698"/>
    <cellStyle name="Comma 2 4 2 5 2 2" xfId="699"/>
    <cellStyle name="Comma 2 4 2 5 3" xfId="700"/>
    <cellStyle name="Comma 2 4 2 5 4" xfId="701"/>
    <cellStyle name="Comma 2 4 2 6" xfId="702"/>
    <cellStyle name="Comma 2 4 2 6 2" xfId="703"/>
    <cellStyle name="Comma 2 4 2 6 2 2" xfId="704"/>
    <cellStyle name="Comma 2 4 2 6 3" xfId="705"/>
    <cellStyle name="Comma 2 4 2 6 4" xfId="706"/>
    <cellStyle name="Comma 2 4 2 7" xfId="707"/>
    <cellStyle name="Comma 2 4 2 7 2" xfId="708"/>
    <cellStyle name="Comma 2 4 2 7 3" xfId="709"/>
    <cellStyle name="Comma 2 4 2 8" xfId="710"/>
    <cellStyle name="Comma 2 4 2 8 2" xfId="711"/>
    <cellStyle name="Comma 2 4 2 9" xfId="712"/>
    <cellStyle name="Comma 2 4 3" xfId="87"/>
    <cellStyle name="Comma 2 4 3 10" xfId="714"/>
    <cellStyle name="Comma 2 4 3 11" xfId="2604"/>
    <cellStyle name="Comma 2 4 3 12" xfId="2663"/>
    <cellStyle name="Comma 2 4 3 13" xfId="713"/>
    <cellStyle name="Comma 2 4 3 2" xfId="141"/>
    <cellStyle name="Comma 2 4 3 2 10" xfId="2717"/>
    <cellStyle name="Comma 2 4 3 2 11" xfId="715"/>
    <cellStyle name="Comma 2 4 3 2 2" xfId="716"/>
    <cellStyle name="Comma 2 4 3 2 2 2" xfId="717"/>
    <cellStyle name="Comma 2 4 3 2 2 2 2" xfId="718"/>
    <cellStyle name="Comma 2 4 3 2 2 3" xfId="719"/>
    <cellStyle name="Comma 2 4 3 2 2 4" xfId="720"/>
    <cellStyle name="Comma 2 4 3 2 3" xfId="721"/>
    <cellStyle name="Comma 2 4 3 2 3 2" xfId="722"/>
    <cellStyle name="Comma 2 4 3 2 3 2 2" xfId="723"/>
    <cellStyle name="Comma 2 4 3 2 3 3" xfId="724"/>
    <cellStyle name="Comma 2 4 3 2 3 4" xfId="725"/>
    <cellStyle name="Comma 2 4 3 2 4" xfId="726"/>
    <cellStyle name="Comma 2 4 3 2 4 2" xfId="727"/>
    <cellStyle name="Comma 2 4 3 2 4 2 2" xfId="728"/>
    <cellStyle name="Comma 2 4 3 2 4 3" xfId="729"/>
    <cellStyle name="Comma 2 4 3 2 4 4" xfId="730"/>
    <cellStyle name="Comma 2 4 3 2 5" xfId="731"/>
    <cellStyle name="Comma 2 4 3 2 5 2" xfId="732"/>
    <cellStyle name="Comma 2 4 3 2 5 2 2" xfId="733"/>
    <cellStyle name="Comma 2 4 3 2 5 3" xfId="734"/>
    <cellStyle name="Comma 2 4 3 2 5 4" xfId="735"/>
    <cellStyle name="Comma 2 4 3 2 6" xfId="736"/>
    <cellStyle name="Comma 2 4 3 2 6 2" xfId="737"/>
    <cellStyle name="Comma 2 4 3 2 6 3" xfId="738"/>
    <cellStyle name="Comma 2 4 3 2 7" xfId="739"/>
    <cellStyle name="Comma 2 4 3 2 7 2" xfId="740"/>
    <cellStyle name="Comma 2 4 3 2 8" xfId="741"/>
    <cellStyle name="Comma 2 4 3 2 9" xfId="742"/>
    <cellStyle name="Comma 2 4 3 3" xfId="743"/>
    <cellStyle name="Comma 2 4 3 3 2" xfId="744"/>
    <cellStyle name="Comma 2 4 3 3 2 2" xfId="745"/>
    <cellStyle name="Comma 2 4 3 3 3" xfId="746"/>
    <cellStyle name="Comma 2 4 3 3 4" xfId="747"/>
    <cellStyle name="Comma 2 4 3 4" xfId="748"/>
    <cellStyle name="Comma 2 4 3 4 2" xfId="749"/>
    <cellStyle name="Comma 2 4 3 4 2 2" xfId="750"/>
    <cellStyle name="Comma 2 4 3 4 3" xfId="751"/>
    <cellStyle name="Comma 2 4 3 4 4" xfId="752"/>
    <cellStyle name="Comma 2 4 3 5" xfId="753"/>
    <cellStyle name="Comma 2 4 3 5 2" xfId="754"/>
    <cellStyle name="Comma 2 4 3 5 2 2" xfId="755"/>
    <cellStyle name="Comma 2 4 3 5 3" xfId="756"/>
    <cellStyle name="Comma 2 4 3 5 4" xfId="757"/>
    <cellStyle name="Comma 2 4 3 6" xfId="758"/>
    <cellStyle name="Comma 2 4 3 6 2" xfId="759"/>
    <cellStyle name="Comma 2 4 3 6 2 2" xfId="760"/>
    <cellStyle name="Comma 2 4 3 6 3" xfId="761"/>
    <cellStyle name="Comma 2 4 3 6 4" xfId="762"/>
    <cellStyle name="Comma 2 4 3 7" xfId="763"/>
    <cellStyle name="Comma 2 4 3 7 2" xfId="764"/>
    <cellStyle name="Comma 2 4 3 7 3" xfId="765"/>
    <cellStyle name="Comma 2 4 3 8" xfId="766"/>
    <cellStyle name="Comma 2 4 3 8 2" xfId="767"/>
    <cellStyle name="Comma 2 4 3 9" xfId="768"/>
    <cellStyle name="Comma 2 4 4" xfId="114"/>
    <cellStyle name="Comma 2 4 4 10" xfId="770"/>
    <cellStyle name="Comma 2 4 4 11" xfId="2690"/>
    <cellStyle name="Comma 2 4 4 12" xfId="769"/>
    <cellStyle name="Comma 2 4 4 2" xfId="771"/>
    <cellStyle name="Comma 2 4 4 2 2" xfId="772"/>
    <cellStyle name="Comma 2 4 4 2 2 2" xfId="773"/>
    <cellStyle name="Comma 2 4 4 2 2 2 2" xfId="774"/>
    <cellStyle name="Comma 2 4 4 2 2 3" xfId="775"/>
    <cellStyle name="Comma 2 4 4 2 2 4" xfId="776"/>
    <cellStyle name="Comma 2 4 4 2 3" xfId="777"/>
    <cellStyle name="Comma 2 4 4 2 3 2" xfId="778"/>
    <cellStyle name="Comma 2 4 4 2 3 2 2" xfId="779"/>
    <cellStyle name="Comma 2 4 4 2 3 3" xfId="780"/>
    <cellStyle name="Comma 2 4 4 2 3 4" xfId="781"/>
    <cellStyle name="Comma 2 4 4 2 4" xfId="782"/>
    <cellStyle name="Comma 2 4 4 2 4 2" xfId="783"/>
    <cellStyle name="Comma 2 4 4 2 4 2 2" xfId="784"/>
    <cellStyle name="Comma 2 4 4 2 4 3" xfId="785"/>
    <cellStyle name="Comma 2 4 4 2 4 4" xfId="786"/>
    <cellStyle name="Comma 2 4 4 2 5" xfId="787"/>
    <cellStyle name="Comma 2 4 4 2 5 2" xfId="788"/>
    <cellStyle name="Comma 2 4 4 2 5 2 2" xfId="789"/>
    <cellStyle name="Comma 2 4 4 2 5 3" xfId="790"/>
    <cellStyle name="Comma 2 4 4 2 5 4" xfId="791"/>
    <cellStyle name="Comma 2 4 4 2 6" xfId="792"/>
    <cellStyle name="Comma 2 4 4 2 6 2" xfId="793"/>
    <cellStyle name="Comma 2 4 4 2 6 3" xfId="794"/>
    <cellStyle name="Comma 2 4 4 2 7" xfId="795"/>
    <cellStyle name="Comma 2 4 4 2 7 2" xfId="796"/>
    <cellStyle name="Comma 2 4 4 2 8" xfId="797"/>
    <cellStyle name="Comma 2 4 4 2 9" xfId="798"/>
    <cellStyle name="Comma 2 4 4 3" xfId="799"/>
    <cellStyle name="Comma 2 4 4 3 2" xfId="800"/>
    <cellStyle name="Comma 2 4 4 3 2 2" xfId="801"/>
    <cellStyle name="Comma 2 4 4 3 3" xfId="802"/>
    <cellStyle name="Comma 2 4 4 3 4" xfId="803"/>
    <cellStyle name="Comma 2 4 4 4" xfId="804"/>
    <cellStyle name="Comma 2 4 4 4 2" xfId="805"/>
    <cellStyle name="Comma 2 4 4 4 2 2" xfId="806"/>
    <cellStyle name="Comma 2 4 4 4 3" xfId="807"/>
    <cellStyle name="Comma 2 4 4 4 4" xfId="808"/>
    <cellStyle name="Comma 2 4 4 5" xfId="809"/>
    <cellStyle name="Comma 2 4 4 5 2" xfId="810"/>
    <cellStyle name="Comma 2 4 4 5 2 2" xfId="811"/>
    <cellStyle name="Comma 2 4 4 5 3" xfId="812"/>
    <cellStyle name="Comma 2 4 4 5 4" xfId="813"/>
    <cellStyle name="Comma 2 4 4 6" xfId="814"/>
    <cellStyle name="Comma 2 4 4 6 2" xfId="815"/>
    <cellStyle name="Comma 2 4 4 6 2 2" xfId="816"/>
    <cellStyle name="Comma 2 4 4 6 3" xfId="817"/>
    <cellStyle name="Comma 2 4 4 6 4" xfId="818"/>
    <cellStyle name="Comma 2 4 4 7" xfId="819"/>
    <cellStyle name="Comma 2 4 4 7 2" xfId="820"/>
    <cellStyle name="Comma 2 4 4 7 3" xfId="821"/>
    <cellStyle name="Comma 2 4 4 8" xfId="822"/>
    <cellStyle name="Comma 2 4 4 8 2" xfId="823"/>
    <cellStyle name="Comma 2 4 4 9" xfId="824"/>
    <cellStyle name="Comma 2 4 5" xfId="825"/>
    <cellStyle name="Comma 2 4 5 2" xfId="826"/>
    <cellStyle name="Comma 2 4 5 2 2" xfId="827"/>
    <cellStyle name="Comma 2 4 5 2 2 2" xfId="828"/>
    <cellStyle name="Comma 2 4 5 2 3" xfId="829"/>
    <cellStyle name="Comma 2 4 5 2 4" xfId="830"/>
    <cellStyle name="Comma 2 4 5 3" xfId="831"/>
    <cellStyle name="Comma 2 4 5 3 2" xfId="832"/>
    <cellStyle name="Comma 2 4 5 3 2 2" xfId="833"/>
    <cellStyle name="Comma 2 4 5 3 3" xfId="834"/>
    <cellStyle name="Comma 2 4 5 3 4" xfId="835"/>
    <cellStyle name="Comma 2 4 5 4" xfId="836"/>
    <cellStyle name="Comma 2 4 5 4 2" xfId="837"/>
    <cellStyle name="Comma 2 4 5 4 2 2" xfId="838"/>
    <cellStyle name="Comma 2 4 5 4 3" xfId="839"/>
    <cellStyle name="Comma 2 4 5 4 4" xfId="840"/>
    <cellStyle name="Comma 2 4 5 5" xfId="841"/>
    <cellStyle name="Comma 2 4 5 5 2" xfId="842"/>
    <cellStyle name="Comma 2 4 5 5 2 2" xfId="843"/>
    <cellStyle name="Comma 2 4 5 5 3" xfId="844"/>
    <cellStyle name="Comma 2 4 5 5 4" xfId="845"/>
    <cellStyle name="Comma 2 4 5 6" xfId="846"/>
    <cellStyle name="Comma 2 4 5 6 2" xfId="847"/>
    <cellStyle name="Comma 2 4 5 6 3" xfId="848"/>
    <cellStyle name="Comma 2 4 5 7" xfId="849"/>
    <cellStyle name="Comma 2 4 5 7 2" xfId="850"/>
    <cellStyle name="Comma 2 4 5 8" xfId="851"/>
    <cellStyle name="Comma 2 4 5 9" xfId="852"/>
    <cellStyle name="Comma 2 4 6" xfId="853"/>
    <cellStyle name="Comma 2 4 6 2" xfId="854"/>
    <cellStyle name="Comma 2 4 6 2 2" xfId="855"/>
    <cellStyle name="Comma 2 4 6 3" xfId="856"/>
    <cellStyle name="Comma 2 4 6 4" xfId="857"/>
    <cellStyle name="Comma 2 4 7" xfId="858"/>
    <cellStyle name="Comma 2 4 7 2" xfId="859"/>
    <cellStyle name="Comma 2 4 7 2 2" xfId="860"/>
    <cellStyle name="Comma 2 4 7 3" xfId="861"/>
    <cellStyle name="Comma 2 4 7 4" xfId="862"/>
    <cellStyle name="Comma 2 4 8" xfId="863"/>
    <cellStyle name="Comma 2 4 8 2" xfId="864"/>
    <cellStyle name="Comma 2 4 8 2 2" xfId="865"/>
    <cellStyle name="Comma 2 4 8 3" xfId="866"/>
    <cellStyle name="Comma 2 4 8 4" xfId="867"/>
    <cellStyle name="Comma 2 4 9" xfId="868"/>
    <cellStyle name="Comma 2 4 9 2" xfId="869"/>
    <cellStyle name="Comma 2 4 9 2 2" xfId="870"/>
    <cellStyle name="Comma 2 4 9 3" xfId="871"/>
    <cellStyle name="Comma 2 4 9 4" xfId="872"/>
    <cellStyle name="Comma 2 5" xfId="64"/>
    <cellStyle name="Comma 2 5 10" xfId="874"/>
    <cellStyle name="Comma 2 5 10 2" xfId="875"/>
    <cellStyle name="Comma 2 5 10 3" xfId="876"/>
    <cellStyle name="Comma 2 5 11" xfId="877"/>
    <cellStyle name="Comma 2 5 11 2" xfId="878"/>
    <cellStyle name="Comma 2 5 12" xfId="879"/>
    <cellStyle name="Comma 2 5 13" xfId="880"/>
    <cellStyle name="Comma 2 5 14" xfId="2582"/>
    <cellStyle name="Comma 2 5 15" xfId="2642"/>
    <cellStyle name="Comma 2 5 16" xfId="873"/>
    <cellStyle name="Comma 2 5 2" xfId="93"/>
    <cellStyle name="Comma 2 5 2 10" xfId="882"/>
    <cellStyle name="Comma 2 5 2 11" xfId="2610"/>
    <cellStyle name="Comma 2 5 2 12" xfId="2669"/>
    <cellStyle name="Comma 2 5 2 13" xfId="881"/>
    <cellStyle name="Comma 2 5 2 2" xfId="147"/>
    <cellStyle name="Comma 2 5 2 2 10" xfId="2723"/>
    <cellStyle name="Comma 2 5 2 2 11" xfId="883"/>
    <cellStyle name="Comma 2 5 2 2 2" xfId="884"/>
    <cellStyle name="Comma 2 5 2 2 2 2" xfId="885"/>
    <cellStyle name="Comma 2 5 2 2 2 2 2" xfId="886"/>
    <cellStyle name="Comma 2 5 2 2 2 3" xfId="887"/>
    <cellStyle name="Comma 2 5 2 2 2 4" xfId="888"/>
    <cellStyle name="Comma 2 5 2 2 3" xfId="889"/>
    <cellStyle name="Comma 2 5 2 2 3 2" xfId="890"/>
    <cellStyle name="Comma 2 5 2 2 3 2 2" xfId="891"/>
    <cellStyle name="Comma 2 5 2 2 3 3" xfId="892"/>
    <cellStyle name="Comma 2 5 2 2 3 4" xfId="893"/>
    <cellStyle name="Comma 2 5 2 2 4" xfId="894"/>
    <cellStyle name="Comma 2 5 2 2 4 2" xfId="895"/>
    <cellStyle name="Comma 2 5 2 2 4 2 2" xfId="896"/>
    <cellStyle name="Comma 2 5 2 2 4 3" xfId="897"/>
    <cellStyle name="Comma 2 5 2 2 4 4" xfId="898"/>
    <cellStyle name="Comma 2 5 2 2 5" xfId="899"/>
    <cellStyle name="Comma 2 5 2 2 5 2" xfId="900"/>
    <cellStyle name="Comma 2 5 2 2 5 2 2" xfId="901"/>
    <cellStyle name="Comma 2 5 2 2 5 3" xfId="902"/>
    <cellStyle name="Comma 2 5 2 2 5 4" xfId="903"/>
    <cellStyle name="Comma 2 5 2 2 6" xfId="904"/>
    <cellStyle name="Comma 2 5 2 2 6 2" xfId="905"/>
    <cellStyle name="Comma 2 5 2 2 6 3" xfId="906"/>
    <cellStyle name="Comma 2 5 2 2 7" xfId="907"/>
    <cellStyle name="Comma 2 5 2 2 7 2" xfId="908"/>
    <cellStyle name="Comma 2 5 2 2 8" xfId="909"/>
    <cellStyle name="Comma 2 5 2 2 9" xfId="910"/>
    <cellStyle name="Comma 2 5 2 3" xfId="911"/>
    <cellStyle name="Comma 2 5 2 3 2" xfId="912"/>
    <cellStyle name="Comma 2 5 2 3 2 2" xfId="913"/>
    <cellStyle name="Comma 2 5 2 3 3" xfId="914"/>
    <cellStyle name="Comma 2 5 2 3 4" xfId="915"/>
    <cellStyle name="Comma 2 5 2 4" xfId="916"/>
    <cellStyle name="Comma 2 5 2 4 2" xfId="917"/>
    <cellStyle name="Comma 2 5 2 4 2 2" xfId="918"/>
    <cellStyle name="Comma 2 5 2 4 3" xfId="919"/>
    <cellStyle name="Comma 2 5 2 4 4" xfId="920"/>
    <cellStyle name="Comma 2 5 2 5" xfId="921"/>
    <cellStyle name="Comma 2 5 2 5 2" xfId="922"/>
    <cellStyle name="Comma 2 5 2 5 2 2" xfId="923"/>
    <cellStyle name="Comma 2 5 2 5 3" xfId="924"/>
    <cellStyle name="Comma 2 5 2 5 4" xfId="925"/>
    <cellStyle name="Comma 2 5 2 6" xfId="926"/>
    <cellStyle name="Comma 2 5 2 6 2" xfId="927"/>
    <cellStyle name="Comma 2 5 2 6 2 2" xfId="928"/>
    <cellStyle name="Comma 2 5 2 6 3" xfId="929"/>
    <cellStyle name="Comma 2 5 2 6 4" xfId="930"/>
    <cellStyle name="Comma 2 5 2 7" xfId="931"/>
    <cellStyle name="Comma 2 5 2 7 2" xfId="932"/>
    <cellStyle name="Comma 2 5 2 7 3" xfId="933"/>
    <cellStyle name="Comma 2 5 2 8" xfId="934"/>
    <cellStyle name="Comma 2 5 2 8 2" xfId="935"/>
    <cellStyle name="Comma 2 5 2 9" xfId="936"/>
    <cellStyle name="Comma 2 5 3" xfId="120"/>
    <cellStyle name="Comma 2 5 3 10" xfId="938"/>
    <cellStyle name="Comma 2 5 3 11" xfId="2696"/>
    <cellStyle name="Comma 2 5 3 12" xfId="937"/>
    <cellStyle name="Comma 2 5 3 2" xfId="939"/>
    <cellStyle name="Comma 2 5 3 2 2" xfId="940"/>
    <cellStyle name="Comma 2 5 3 2 2 2" xfId="941"/>
    <cellStyle name="Comma 2 5 3 2 2 2 2" xfId="942"/>
    <cellStyle name="Comma 2 5 3 2 2 3" xfId="943"/>
    <cellStyle name="Comma 2 5 3 2 2 4" xfId="944"/>
    <cellStyle name="Comma 2 5 3 2 3" xfId="945"/>
    <cellStyle name="Comma 2 5 3 2 3 2" xfId="946"/>
    <cellStyle name="Comma 2 5 3 2 3 2 2" xfId="947"/>
    <cellStyle name="Comma 2 5 3 2 3 3" xfId="948"/>
    <cellStyle name="Comma 2 5 3 2 3 4" xfId="949"/>
    <cellStyle name="Comma 2 5 3 2 4" xfId="950"/>
    <cellStyle name="Comma 2 5 3 2 4 2" xfId="951"/>
    <cellStyle name="Comma 2 5 3 2 4 2 2" xfId="952"/>
    <cellStyle name="Comma 2 5 3 2 4 3" xfId="953"/>
    <cellStyle name="Comma 2 5 3 2 4 4" xfId="954"/>
    <cellStyle name="Comma 2 5 3 2 5" xfId="955"/>
    <cellStyle name="Comma 2 5 3 2 5 2" xfId="956"/>
    <cellStyle name="Comma 2 5 3 2 5 2 2" xfId="957"/>
    <cellStyle name="Comma 2 5 3 2 5 3" xfId="958"/>
    <cellStyle name="Comma 2 5 3 2 5 4" xfId="959"/>
    <cellStyle name="Comma 2 5 3 2 6" xfId="960"/>
    <cellStyle name="Comma 2 5 3 2 6 2" xfId="961"/>
    <cellStyle name="Comma 2 5 3 2 6 3" xfId="962"/>
    <cellStyle name="Comma 2 5 3 2 7" xfId="963"/>
    <cellStyle name="Comma 2 5 3 2 7 2" xfId="964"/>
    <cellStyle name="Comma 2 5 3 2 8" xfId="965"/>
    <cellStyle name="Comma 2 5 3 2 9" xfId="966"/>
    <cellStyle name="Comma 2 5 3 3" xfId="967"/>
    <cellStyle name="Comma 2 5 3 3 2" xfId="968"/>
    <cellStyle name="Comma 2 5 3 3 2 2" xfId="969"/>
    <cellStyle name="Comma 2 5 3 3 3" xfId="970"/>
    <cellStyle name="Comma 2 5 3 3 4" xfId="971"/>
    <cellStyle name="Comma 2 5 3 4" xfId="972"/>
    <cellStyle name="Comma 2 5 3 4 2" xfId="973"/>
    <cellStyle name="Comma 2 5 3 4 2 2" xfId="974"/>
    <cellStyle name="Comma 2 5 3 4 3" xfId="975"/>
    <cellStyle name="Comma 2 5 3 4 4" xfId="976"/>
    <cellStyle name="Comma 2 5 3 5" xfId="977"/>
    <cellStyle name="Comma 2 5 3 5 2" xfId="978"/>
    <cellStyle name="Comma 2 5 3 5 2 2" xfId="979"/>
    <cellStyle name="Comma 2 5 3 5 3" xfId="980"/>
    <cellStyle name="Comma 2 5 3 5 4" xfId="981"/>
    <cellStyle name="Comma 2 5 3 6" xfId="982"/>
    <cellStyle name="Comma 2 5 3 6 2" xfId="983"/>
    <cellStyle name="Comma 2 5 3 6 2 2" xfId="984"/>
    <cellStyle name="Comma 2 5 3 6 3" xfId="985"/>
    <cellStyle name="Comma 2 5 3 6 4" xfId="986"/>
    <cellStyle name="Comma 2 5 3 7" xfId="987"/>
    <cellStyle name="Comma 2 5 3 7 2" xfId="988"/>
    <cellStyle name="Comma 2 5 3 7 3" xfId="989"/>
    <cellStyle name="Comma 2 5 3 8" xfId="990"/>
    <cellStyle name="Comma 2 5 3 8 2" xfId="991"/>
    <cellStyle name="Comma 2 5 3 9" xfId="992"/>
    <cellStyle name="Comma 2 5 4" xfId="993"/>
    <cellStyle name="Comma 2 5 4 10" xfId="994"/>
    <cellStyle name="Comma 2 5 4 2" xfId="995"/>
    <cellStyle name="Comma 2 5 4 2 2" xfId="996"/>
    <cellStyle name="Comma 2 5 4 2 2 2" xfId="997"/>
    <cellStyle name="Comma 2 5 4 2 2 2 2" xfId="998"/>
    <cellStyle name="Comma 2 5 4 2 2 3" xfId="999"/>
    <cellStyle name="Comma 2 5 4 2 2 4" xfId="1000"/>
    <cellStyle name="Comma 2 5 4 2 3" xfId="1001"/>
    <cellStyle name="Comma 2 5 4 2 3 2" xfId="1002"/>
    <cellStyle name="Comma 2 5 4 2 3 2 2" xfId="1003"/>
    <cellStyle name="Comma 2 5 4 2 3 3" xfId="1004"/>
    <cellStyle name="Comma 2 5 4 2 3 4" xfId="1005"/>
    <cellStyle name="Comma 2 5 4 2 4" xfId="1006"/>
    <cellStyle name="Comma 2 5 4 2 4 2" xfId="1007"/>
    <cellStyle name="Comma 2 5 4 2 4 2 2" xfId="1008"/>
    <cellStyle name="Comma 2 5 4 2 4 3" xfId="1009"/>
    <cellStyle name="Comma 2 5 4 2 4 4" xfId="1010"/>
    <cellStyle name="Comma 2 5 4 2 5" xfId="1011"/>
    <cellStyle name="Comma 2 5 4 2 5 2" xfId="1012"/>
    <cellStyle name="Comma 2 5 4 2 5 2 2" xfId="1013"/>
    <cellStyle name="Comma 2 5 4 2 5 3" xfId="1014"/>
    <cellStyle name="Comma 2 5 4 2 5 4" xfId="1015"/>
    <cellStyle name="Comma 2 5 4 2 6" xfId="1016"/>
    <cellStyle name="Comma 2 5 4 2 6 2" xfId="1017"/>
    <cellStyle name="Comma 2 5 4 2 6 3" xfId="1018"/>
    <cellStyle name="Comma 2 5 4 2 7" xfId="1019"/>
    <cellStyle name="Comma 2 5 4 2 7 2" xfId="1020"/>
    <cellStyle name="Comma 2 5 4 2 8" xfId="1021"/>
    <cellStyle name="Comma 2 5 4 2 9" xfId="1022"/>
    <cellStyle name="Comma 2 5 4 3" xfId="1023"/>
    <cellStyle name="Comma 2 5 4 3 2" xfId="1024"/>
    <cellStyle name="Comma 2 5 4 3 2 2" xfId="1025"/>
    <cellStyle name="Comma 2 5 4 3 3" xfId="1026"/>
    <cellStyle name="Comma 2 5 4 3 4" xfId="1027"/>
    <cellStyle name="Comma 2 5 4 4" xfId="1028"/>
    <cellStyle name="Comma 2 5 4 4 2" xfId="1029"/>
    <cellStyle name="Comma 2 5 4 4 2 2" xfId="1030"/>
    <cellStyle name="Comma 2 5 4 4 3" xfId="1031"/>
    <cellStyle name="Comma 2 5 4 4 4" xfId="1032"/>
    <cellStyle name="Comma 2 5 4 5" xfId="1033"/>
    <cellStyle name="Comma 2 5 4 5 2" xfId="1034"/>
    <cellStyle name="Comma 2 5 4 5 2 2" xfId="1035"/>
    <cellStyle name="Comma 2 5 4 5 3" xfId="1036"/>
    <cellStyle name="Comma 2 5 4 5 4" xfId="1037"/>
    <cellStyle name="Comma 2 5 4 6" xfId="1038"/>
    <cellStyle name="Comma 2 5 4 6 2" xfId="1039"/>
    <cellStyle name="Comma 2 5 4 6 2 2" xfId="1040"/>
    <cellStyle name="Comma 2 5 4 6 3" xfId="1041"/>
    <cellStyle name="Comma 2 5 4 6 4" xfId="1042"/>
    <cellStyle name="Comma 2 5 4 7" xfId="1043"/>
    <cellStyle name="Comma 2 5 4 7 2" xfId="1044"/>
    <cellStyle name="Comma 2 5 4 7 3" xfId="1045"/>
    <cellStyle name="Comma 2 5 4 8" xfId="1046"/>
    <cellStyle name="Comma 2 5 4 8 2" xfId="1047"/>
    <cellStyle name="Comma 2 5 4 9" xfId="1048"/>
    <cellStyle name="Comma 2 5 5" xfId="1049"/>
    <cellStyle name="Comma 2 5 5 2" xfId="1050"/>
    <cellStyle name="Comma 2 5 5 2 2" xfId="1051"/>
    <cellStyle name="Comma 2 5 5 2 2 2" xfId="1052"/>
    <cellStyle name="Comma 2 5 5 2 3" xfId="1053"/>
    <cellStyle name="Comma 2 5 5 2 4" xfId="1054"/>
    <cellStyle name="Comma 2 5 5 3" xfId="1055"/>
    <cellStyle name="Comma 2 5 5 3 2" xfId="1056"/>
    <cellStyle name="Comma 2 5 5 3 2 2" xfId="1057"/>
    <cellStyle name="Comma 2 5 5 3 3" xfId="1058"/>
    <cellStyle name="Comma 2 5 5 3 4" xfId="1059"/>
    <cellStyle name="Comma 2 5 5 4" xfId="1060"/>
    <cellStyle name="Comma 2 5 5 4 2" xfId="1061"/>
    <cellStyle name="Comma 2 5 5 4 2 2" xfId="1062"/>
    <cellStyle name="Comma 2 5 5 4 3" xfId="1063"/>
    <cellStyle name="Comma 2 5 5 4 4" xfId="1064"/>
    <cellStyle name="Comma 2 5 5 5" xfId="1065"/>
    <cellStyle name="Comma 2 5 5 5 2" xfId="1066"/>
    <cellStyle name="Comma 2 5 5 5 2 2" xfId="1067"/>
    <cellStyle name="Comma 2 5 5 5 3" xfId="1068"/>
    <cellStyle name="Comma 2 5 5 5 4" xfId="1069"/>
    <cellStyle name="Comma 2 5 5 6" xfId="1070"/>
    <cellStyle name="Comma 2 5 5 6 2" xfId="1071"/>
    <cellStyle name="Comma 2 5 5 6 3" xfId="1072"/>
    <cellStyle name="Comma 2 5 5 7" xfId="1073"/>
    <cellStyle name="Comma 2 5 5 7 2" xfId="1074"/>
    <cellStyle name="Comma 2 5 5 8" xfId="1075"/>
    <cellStyle name="Comma 2 5 5 9" xfId="1076"/>
    <cellStyle name="Comma 2 5 6" xfId="1077"/>
    <cellStyle name="Comma 2 5 6 2" xfId="1078"/>
    <cellStyle name="Comma 2 5 6 2 2" xfId="1079"/>
    <cellStyle name="Comma 2 5 6 3" xfId="1080"/>
    <cellStyle name="Comma 2 5 6 4" xfId="1081"/>
    <cellStyle name="Comma 2 5 7" xfId="1082"/>
    <cellStyle name="Comma 2 5 7 2" xfId="1083"/>
    <cellStyle name="Comma 2 5 7 2 2" xfId="1084"/>
    <cellStyle name="Comma 2 5 7 3" xfId="1085"/>
    <cellStyle name="Comma 2 5 7 4" xfId="1086"/>
    <cellStyle name="Comma 2 5 8" xfId="1087"/>
    <cellStyle name="Comma 2 5 8 2" xfId="1088"/>
    <cellStyle name="Comma 2 5 8 2 2" xfId="1089"/>
    <cellStyle name="Comma 2 5 8 3" xfId="1090"/>
    <cellStyle name="Comma 2 5 8 4" xfId="1091"/>
    <cellStyle name="Comma 2 5 9" xfId="1092"/>
    <cellStyle name="Comma 2 5 9 2" xfId="1093"/>
    <cellStyle name="Comma 2 5 9 2 2" xfId="1094"/>
    <cellStyle name="Comma 2 5 9 3" xfId="1095"/>
    <cellStyle name="Comma 2 5 9 4" xfId="1096"/>
    <cellStyle name="Comma 2 6" xfId="80"/>
    <cellStyle name="Comma 2 6 10" xfId="1098"/>
    <cellStyle name="Comma 2 6 11" xfId="2597"/>
    <cellStyle name="Comma 2 6 12" xfId="2656"/>
    <cellStyle name="Comma 2 6 13" xfId="1097"/>
    <cellStyle name="Comma 2 6 2" xfId="134"/>
    <cellStyle name="Comma 2 6 2 10" xfId="2710"/>
    <cellStyle name="Comma 2 6 2 11" xfId="1099"/>
    <cellStyle name="Comma 2 6 2 2" xfId="1100"/>
    <cellStyle name="Comma 2 6 2 2 2" xfId="1101"/>
    <cellStyle name="Comma 2 6 2 2 2 2" xfId="1102"/>
    <cellStyle name="Comma 2 6 2 2 3" xfId="1103"/>
    <cellStyle name="Comma 2 6 2 2 4" xfId="1104"/>
    <cellStyle name="Comma 2 6 2 3" xfId="1105"/>
    <cellStyle name="Comma 2 6 2 3 2" xfId="1106"/>
    <cellStyle name="Comma 2 6 2 3 2 2" xfId="1107"/>
    <cellStyle name="Comma 2 6 2 3 3" xfId="1108"/>
    <cellStyle name="Comma 2 6 2 3 4" xfId="1109"/>
    <cellStyle name="Comma 2 6 2 4" xfId="1110"/>
    <cellStyle name="Comma 2 6 2 4 2" xfId="1111"/>
    <cellStyle name="Comma 2 6 2 4 2 2" xfId="1112"/>
    <cellStyle name="Comma 2 6 2 4 3" xfId="1113"/>
    <cellStyle name="Comma 2 6 2 4 4" xfId="1114"/>
    <cellStyle name="Comma 2 6 2 5" xfId="1115"/>
    <cellStyle name="Comma 2 6 2 5 2" xfId="1116"/>
    <cellStyle name="Comma 2 6 2 5 2 2" xfId="1117"/>
    <cellStyle name="Comma 2 6 2 5 3" xfId="1118"/>
    <cellStyle name="Comma 2 6 2 5 4" xfId="1119"/>
    <cellStyle name="Comma 2 6 2 6" xfId="1120"/>
    <cellStyle name="Comma 2 6 2 6 2" xfId="1121"/>
    <cellStyle name="Comma 2 6 2 6 3" xfId="1122"/>
    <cellStyle name="Comma 2 6 2 7" xfId="1123"/>
    <cellStyle name="Comma 2 6 2 7 2" xfId="1124"/>
    <cellStyle name="Comma 2 6 2 8" xfId="1125"/>
    <cellStyle name="Comma 2 6 2 9" xfId="1126"/>
    <cellStyle name="Comma 2 6 3" xfId="1127"/>
    <cellStyle name="Comma 2 6 3 2" xfId="1128"/>
    <cellStyle name="Comma 2 6 3 2 2" xfId="1129"/>
    <cellStyle name="Comma 2 6 3 3" xfId="1130"/>
    <cellStyle name="Comma 2 6 3 4" xfId="1131"/>
    <cellStyle name="Comma 2 6 4" xfId="1132"/>
    <cellStyle name="Comma 2 6 4 2" xfId="1133"/>
    <cellStyle name="Comma 2 6 4 2 2" xfId="1134"/>
    <cellStyle name="Comma 2 6 4 3" xfId="1135"/>
    <cellStyle name="Comma 2 6 4 4" xfId="1136"/>
    <cellStyle name="Comma 2 6 5" xfId="1137"/>
    <cellStyle name="Comma 2 6 5 2" xfId="1138"/>
    <cellStyle name="Comma 2 6 5 2 2" xfId="1139"/>
    <cellStyle name="Comma 2 6 5 3" xfId="1140"/>
    <cellStyle name="Comma 2 6 5 4" xfId="1141"/>
    <cellStyle name="Comma 2 6 6" xfId="1142"/>
    <cellStyle name="Comma 2 6 6 2" xfId="1143"/>
    <cellStyle name="Comma 2 6 6 2 2" xfId="1144"/>
    <cellStyle name="Comma 2 6 6 3" xfId="1145"/>
    <cellStyle name="Comma 2 6 6 4" xfId="1146"/>
    <cellStyle name="Comma 2 6 7" xfId="1147"/>
    <cellStyle name="Comma 2 6 7 2" xfId="1148"/>
    <cellStyle name="Comma 2 6 7 3" xfId="1149"/>
    <cellStyle name="Comma 2 6 8" xfId="1150"/>
    <cellStyle name="Comma 2 6 8 2" xfId="1151"/>
    <cellStyle name="Comma 2 6 9" xfId="1152"/>
    <cellStyle name="Comma 2 7" xfId="107"/>
    <cellStyle name="Comma 2 7 10" xfId="1154"/>
    <cellStyle name="Comma 2 7 11" xfId="2683"/>
    <cellStyle name="Comma 2 7 12" xfId="1153"/>
    <cellStyle name="Comma 2 7 2" xfId="1155"/>
    <cellStyle name="Comma 2 7 2 2" xfId="1156"/>
    <cellStyle name="Comma 2 7 2 2 2" xfId="1157"/>
    <cellStyle name="Comma 2 7 2 2 2 2" xfId="1158"/>
    <cellStyle name="Comma 2 7 2 2 3" xfId="1159"/>
    <cellStyle name="Comma 2 7 2 2 4" xfId="1160"/>
    <cellStyle name="Comma 2 7 2 3" xfId="1161"/>
    <cellStyle name="Comma 2 7 2 3 2" xfId="1162"/>
    <cellStyle name="Comma 2 7 2 3 2 2" xfId="1163"/>
    <cellStyle name="Comma 2 7 2 3 3" xfId="1164"/>
    <cellStyle name="Comma 2 7 2 3 4" xfId="1165"/>
    <cellStyle name="Comma 2 7 2 4" xfId="1166"/>
    <cellStyle name="Comma 2 7 2 4 2" xfId="1167"/>
    <cellStyle name="Comma 2 7 2 4 2 2" xfId="1168"/>
    <cellStyle name="Comma 2 7 2 4 3" xfId="1169"/>
    <cellStyle name="Comma 2 7 2 4 4" xfId="1170"/>
    <cellStyle name="Comma 2 7 2 5" xfId="1171"/>
    <cellStyle name="Comma 2 7 2 5 2" xfId="1172"/>
    <cellStyle name="Comma 2 7 2 5 2 2" xfId="1173"/>
    <cellStyle name="Comma 2 7 2 5 3" xfId="1174"/>
    <cellStyle name="Comma 2 7 2 5 4" xfId="1175"/>
    <cellStyle name="Comma 2 7 2 6" xfId="1176"/>
    <cellStyle name="Comma 2 7 2 6 2" xfId="1177"/>
    <cellStyle name="Comma 2 7 2 6 3" xfId="1178"/>
    <cellStyle name="Comma 2 7 2 7" xfId="1179"/>
    <cellStyle name="Comma 2 7 2 7 2" xfId="1180"/>
    <cellStyle name="Comma 2 7 2 8" xfId="1181"/>
    <cellStyle name="Comma 2 7 2 9" xfId="1182"/>
    <cellStyle name="Comma 2 7 3" xfId="1183"/>
    <cellStyle name="Comma 2 7 3 2" xfId="1184"/>
    <cellStyle name="Comma 2 7 3 2 2" xfId="1185"/>
    <cellStyle name="Comma 2 7 3 3" xfId="1186"/>
    <cellStyle name="Comma 2 7 3 4" xfId="1187"/>
    <cellStyle name="Comma 2 7 4" xfId="1188"/>
    <cellStyle name="Comma 2 7 4 2" xfId="1189"/>
    <cellStyle name="Comma 2 7 4 2 2" xfId="1190"/>
    <cellStyle name="Comma 2 7 4 3" xfId="1191"/>
    <cellStyle name="Comma 2 7 4 4" xfId="1192"/>
    <cellStyle name="Comma 2 7 5" xfId="1193"/>
    <cellStyle name="Comma 2 7 5 2" xfId="1194"/>
    <cellStyle name="Comma 2 7 5 2 2" xfId="1195"/>
    <cellStyle name="Comma 2 7 5 3" xfId="1196"/>
    <cellStyle name="Comma 2 7 5 4" xfId="1197"/>
    <cellStyle name="Comma 2 7 6" xfId="1198"/>
    <cellStyle name="Comma 2 7 6 2" xfId="1199"/>
    <cellStyle name="Comma 2 7 6 2 2" xfId="1200"/>
    <cellStyle name="Comma 2 7 6 3" xfId="1201"/>
    <cellStyle name="Comma 2 7 6 4" xfId="1202"/>
    <cellStyle name="Comma 2 7 7" xfId="1203"/>
    <cellStyle name="Comma 2 7 7 2" xfId="1204"/>
    <cellStyle name="Comma 2 7 7 3" xfId="1205"/>
    <cellStyle name="Comma 2 7 8" xfId="1206"/>
    <cellStyle name="Comma 2 7 8 2" xfId="1207"/>
    <cellStyle name="Comma 2 7 9" xfId="1208"/>
    <cellStyle name="Comma 2 8" xfId="1209"/>
    <cellStyle name="Comma 2 8 10" xfId="1210"/>
    <cellStyle name="Comma 2 8 2" xfId="1211"/>
    <cellStyle name="Comma 2 8 2 2" xfId="1212"/>
    <cellStyle name="Comma 2 8 2 2 2" xfId="1213"/>
    <cellStyle name="Comma 2 8 2 2 2 2" xfId="1214"/>
    <cellStyle name="Comma 2 8 2 2 3" xfId="1215"/>
    <cellStyle name="Comma 2 8 2 2 4" xfId="1216"/>
    <cellStyle name="Comma 2 8 2 3" xfId="1217"/>
    <cellStyle name="Comma 2 8 2 3 2" xfId="1218"/>
    <cellStyle name="Comma 2 8 2 3 2 2" xfId="1219"/>
    <cellStyle name="Comma 2 8 2 3 3" xfId="1220"/>
    <cellStyle name="Comma 2 8 2 3 4" xfId="1221"/>
    <cellStyle name="Comma 2 8 2 4" xfId="1222"/>
    <cellStyle name="Comma 2 8 2 4 2" xfId="1223"/>
    <cellStyle name="Comma 2 8 2 4 2 2" xfId="1224"/>
    <cellStyle name="Comma 2 8 2 4 3" xfId="1225"/>
    <cellStyle name="Comma 2 8 2 4 4" xfId="1226"/>
    <cellStyle name="Comma 2 8 2 5" xfId="1227"/>
    <cellStyle name="Comma 2 8 2 5 2" xfId="1228"/>
    <cellStyle name="Comma 2 8 2 5 2 2" xfId="1229"/>
    <cellStyle name="Comma 2 8 2 5 3" xfId="1230"/>
    <cellStyle name="Comma 2 8 2 5 4" xfId="1231"/>
    <cellStyle name="Comma 2 8 2 6" xfId="1232"/>
    <cellStyle name="Comma 2 8 2 6 2" xfId="1233"/>
    <cellStyle name="Comma 2 8 2 6 3" xfId="1234"/>
    <cellStyle name="Comma 2 8 2 7" xfId="1235"/>
    <cellStyle name="Comma 2 8 2 7 2" xfId="1236"/>
    <cellStyle name="Comma 2 8 2 8" xfId="1237"/>
    <cellStyle name="Comma 2 8 2 9" xfId="1238"/>
    <cellStyle name="Comma 2 8 3" xfId="1239"/>
    <cellStyle name="Comma 2 8 3 2" xfId="1240"/>
    <cellStyle name="Comma 2 8 3 2 2" xfId="1241"/>
    <cellStyle name="Comma 2 8 3 3" xfId="1242"/>
    <cellStyle name="Comma 2 8 3 4" xfId="1243"/>
    <cellStyle name="Comma 2 8 4" xfId="1244"/>
    <cellStyle name="Comma 2 8 4 2" xfId="1245"/>
    <cellStyle name="Comma 2 8 4 2 2" xfId="1246"/>
    <cellStyle name="Comma 2 8 4 3" xfId="1247"/>
    <cellStyle name="Comma 2 8 4 4" xfId="1248"/>
    <cellStyle name="Comma 2 8 5" xfId="1249"/>
    <cellStyle name="Comma 2 8 5 2" xfId="1250"/>
    <cellStyle name="Comma 2 8 5 2 2" xfId="1251"/>
    <cellStyle name="Comma 2 8 5 3" xfId="1252"/>
    <cellStyle name="Comma 2 8 5 4" xfId="1253"/>
    <cellStyle name="Comma 2 8 6" xfId="1254"/>
    <cellStyle name="Comma 2 8 6 2" xfId="1255"/>
    <cellStyle name="Comma 2 8 6 2 2" xfId="1256"/>
    <cellStyle name="Comma 2 8 6 3" xfId="1257"/>
    <cellStyle name="Comma 2 8 6 4" xfId="1258"/>
    <cellStyle name="Comma 2 8 7" xfId="1259"/>
    <cellStyle name="Comma 2 8 7 2" xfId="1260"/>
    <cellStyle name="Comma 2 8 7 3" xfId="1261"/>
    <cellStyle name="Comma 2 8 8" xfId="1262"/>
    <cellStyle name="Comma 2 8 8 2" xfId="1263"/>
    <cellStyle name="Comma 2 8 9" xfId="1264"/>
    <cellStyle name="Comma 2 9" xfId="1265"/>
    <cellStyle name="Comma 2 9 2" xfId="1266"/>
    <cellStyle name="Comma 2 9 2 2" xfId="1267"/>
    <cellStyle name="Comma 2 9 2 2 2" xfId="1268"/>
    <cellStyle name="Comma 2 9 2 3" xfId="1269"/>
    <cellStyle name="Comma 2 9 2 4" xfId="1270"/>
    <cellStyle name="Comma 2 9 3" xfId="1271"/>
    <cellStyle name="Comma 2 9 3 2" xfId="1272"/>
    <cellStyle name="Comma 2 9 3 2 2" xfId="1273"/>
    <cellStyle name="Comma 2 9 3 3" xfId="1274"/>
    <cellStyle name="Comma 2 9 3 4" xfId="1275"/>
    <cellStyle name="Comma 2 9 4" xfId="1276"/>
    <cellStyle name="Comma 2 9 4 2" xfId="1277"/>
    <cellStyle name="Comma 2 9 4 2 2" xfId="1278"/>
    <cellStyle name="Comma 2 9 4 3" xfId="1279"/>
    <cellStyle name="Comma 2 9 4 4" xfId="1280"/>
    <cellStyle name="Comma 2 9 5" xfId="1281"/>
    <cellStyle name="Comma 2 9 5 2" xfId="1282"/>
    <cellStyle name="Comma 2 9 5 2 2" xfId="1283"/>
    <cellStyle name="Comma 2 9 5 3" xfId="1284"/>
    <cellStyle name="Comma 2 9 5 4" xfId="1285"/>
    <cellStyle name="Comma 2 9 6" xfId="1286"/>
    <cellStyle name="Comma 2 9 6 2" xfId="1287"/>
    <cellStyle name="Comma 2 9 6 3" xfId="1288"/>
    <cellStyle name="Comma 2 9 7" xfId="1289"/>
    <cellStyle name="Comma 2 9 7 2" xfId="1290"/>
    <cellStyle name="Comma 2 9 8" xfId="1291"/>
    <cellStyle name="Comma 2 9 9" xfId="1292"/>
    <cellStyle name="Comma 3" xfId="57"/>
    <cellStyle name="Comma 3 10" xfId="1294"/>
    <cellStyle name="Comma 3 10 2" xfId="1295"/>
    <cellStyle name="Comma 3 10 3" xfId="1296"/>
    <cellStyle name="Comma 3 11" xfId="1297"/>
    <cellStyle name="Comma 3 11 2" xfId="1298"/>
    <cellStyle name="Comma 3 12" xfId="1299"/>
    <cellStyle name="Comma 3 13" xfId="1300"/>
    <cellStyle name="Comma 3 14" xfId="1301"/>
    <cellStyle name="Comma 3 15" xfId="2575"/>
    <cellStyle name="Comma 3 16" xfId="2635"/>
    <cellStyle name="Comma 3 17" xfId="1293"/>
    <cellStyle name="Comma 3 2" xfId="70"/>
    <cellStyle name="Comma 3 2 10" xfId="1303"/>
    <cellStyle name="Comma 3 2 11" xfId="2588"/>
    <cellStyle name="Comma 3 2 12" xfId="2648"/>
    <cellStyle name="Comma 3 2 13" xfId="1302"/>
    <cellStyle name="Comma 3 2 2" xfId="99"/>
    <cellStyle name="Comma 3 2 2 10" xfId="2616"/>
    <cellStyle name="Comma 3 2 2 11" xfId="2675"/>
    <cellStyle name="Comma 3 2 2 12" xfId="1304"/>
    <cellStyle name="Comma 3 2 2 2" xfId="153"/>
    <cellStyle name="Comma 3 2 2 2 2" xfId="1306"/>
    <cellStyle name="Comma 3 2 2 2 2 2" xfId="1307"/>
    <cellStyle name="Comma 3 2 2 2 3" xfId="1308"/>
    <cellStyle name="Comma 3 2 2 2 4" xfId="1309"/>
    <cellStyle name="Comma 3 2 2 2 5" xfId="2729"/>
    <cellStyle name="Comma 3 2 2 2 6" xfId="1305"/>
    <cellStyle name="Comma 3 2 2 3" xfId="1310"/>
    <cellStyle name="Comma 3 2 2 3 2" xfId="1311"/>
    <cellStyle name="Comma 3 2 2 3 2 2" xfId="1312"/>
    <cellStyle name="Comma 3 2 2 3 3" xfId="1313"/>
    <cellStyle name="Comma 3 2 2 3 4" xfId="1314"/>
    <cellStyle name="Comma 3 2 2 4" xfId="1315"/>
    <cellStyle name="Comma 3 2 2 4 2" xfId="1316"/>
    <cellStyle name="Comma 3 2 2 4 2 2" xfId="1317"/>
    <cellStyle name="Comma 3 2 2 4 3" xfId="1318"/>
    <cellStyle name="Comma 3 2 2 4 4" xfId="1319"/>
    <cellStyle name="Comma 3 2 2 5" xfId="1320"/>
    <cellStyle name="Comma 3 2 2 5 2" xfId="1321"/>
    <cellStyle name="Comma 3 2 2 5 2 2" xfId="1322"/>
    <cellStyle name="Comma 3 2 2 5 3" xfId="1323"/>
    <cellStyle name="Comma 3 2 2 5 4" xfId="1324"/>
    <cellStyle name="Comma 3 2 2 6" xfId="1325"/>
    <cellStyle name="Comma 3 2 2 6 2" xfId="1326"/>
    <cellStyle name="Comma 3 2 2 6 3" xfId="1327"/>
    <cellStyle name="Comma 3 2 2 7" xfId="1328"/>
    <cellStyle name="Comma 3 2 2 7 2" xfId="1329"/>
    <cellStyle name="Comma 3 2 2 8" xfId="1330"/>
    <cellStyle name="Comma 3 2 2 9" xfId="1331"/>
    <cellStyle name="Comma 3 2 3" xfId="126"/>
    <cellStyle name="Comma 3 2 3 2" xfId="1333"/>
    <cellStyle name="Comma 3 2 3 2 2" xfId="1334"/>
    <cellStyle name="Comma 3 2 3 3" xfId="1335"/>
    <cellStyle name="Comma 3 2 3 4" xfId="1336"/>
    <cellStyle name="Comma 3 2 3 5" xfId="2702"/>
    <cellStyle name="Comma 3 2 3 6" xfId="1332"/>
    <cellStyle name="Comma 3 2 4" xfId="1337"/>
    <cellStyle name="Comma 3 2 4 2" xfId="1338"/>
    <cellStyle name="Comma 3 2 4 2 2" xfId="1339"/>
    <cellStyle name="Comma 3 2 4 3" xfId="1340"/>
    <cellStyle name="Comma 3 2 4 4" xfId="1341"/>
    <cellStyle name="Comma 3 2 5" xfId="1342"/>
    <cellStyle name="Comma 3 2 5 2" xfId="1343"/>
    <cellStyle name="Comma 3 2 5 2 2" xfId="1344"/>
    <cellStyle name="Comma 3 2 5 3" xfId="1345"/>
    <cellStyle name="Comma 3 2 5 4" xfId="1346"/>
    <cellStyle name="Comma 3 2 6" xfId="1347"/>
    <cellStyle name="Comma 3 2 6 2" xfId="1348"/>
    <cellStyle name="Comma 3 2 6 2 2" xfId="1349"/>
    <cellStyle name="Comma 3 2 6 3" xfId="1350"/>
    <cellStyle name="Comma 3 2 6 4" xfId="1351"/>
    <cellStyle name="Comma 3 2 7" xfId="1352"/>
    <cellStyle name="Comma 3 2 7 2" xfId="1353"/>
    <cellStyle name="Comma 3 2 7 3" xfId="1354"/>
    <cellStyle name="Comma 3 2 8" xfId="1355"/>
    <cellStyle name="Comma 3 2 8 2" xfId="1356"/>
    <cellStyle name="Comma 3 2 9" xfId="1357"/>
    <cellStyle name="Comma 3 3" xfId="86"/>
    <cellStyle name="Comma 3 3 10" xfId="1359"/>
    <cellStyle name="Comma 3 3 11" xfId="2603"/>
    <cellStyle name="Comma 3 3 12" xfId="2662"/>
    <cellStyle name="Comma 3 3 13" xfId="1358"/>
    <cellStyle name="Comma 3 3 2" xfId="140"/>
    <cellStyle name="Comma 3 3 2 10" xfId="2716"/>
    <cellStyle name="Comma 3 3 2 11" xfId="1360"/>
    <cellStyle name="Comma 3 3 2 2" xfId="1361"/>
    <cellStyle name="Comma 3 3 2 2 2" xfId="1362"/>
    <cellStyle name="Comma 3 3 2 2 2 2" xfId="1363"/>
    <cellStyle name="Comma 3 3 2 2 3" xfId="1364"/>
    <cellStyle name="Comma 3 3 2 2 4" xfId="1365"/>
    <cellStyle name="Comma 3 3 2 3" xfId="1366"/>
    <cellStyle name="Comma 3 3 2 3 2" xfId="1367"/>
    <cellStyle name="Comma 3 3 2 3 2 2" xfId="1368"/>
    <cellStyle name="Comma 3 3 2 3 3" xfId="1369"/>
    <cellStyle name="Comma 3 3 2 3 4" xfId="1370"/>
    <cellStyle name="Comma 3 3 2 4" xfId="1371"/>
    <cellStyle name="Comma 3 3 2 4 2" xfId="1372"/>
    <cellStyle name="Comma 3 3 2 4 2 2" xfId="1373"/>
    <cellStyle name="Comma 3 3 2 4 3" xfId="1374"/>
    <cellStyle name="Comma 3 3 2 4 4" xfId="1375"/>
    <cellStyle name="Comma 3 3 2 5" xfId="1376"/>
    <cellStyle name="Comma 3 3 2 5 2" xfId="1377"/>
    <cellStyle name="Comma 3 3 2 5 2 2" xfId="1378"/>
    <cellStyle name="Comma 3 3 2 5 3" xfId="1379"/>
    <cellStyle name="Comma 3 3 2 5 4" xfId="1380"/>
    <cellStyle name="Comma 3 3 2 6" xfId="1381"/>
    <cellStyle name="Comma 3 3 2 6 2" xfId="1382"/>
    <cellStyle name="Comma 3 3 2 6 3" xfId="1383"/>
    <cellStyle name="Comma 3 3 2 7" xfId="1384"/>
    <cellStyle name="Comma 3 3 2 7 2" xfId="1385"/>
    <cellStyle name="Comma 3 3 2 8" xfId="1386"/>
    <cellStyle name="Comma 3 3 2 9" xfId="1387"/>
    <cellStyle name="Comma 3 3 3" xfId="1388"/>
    <cellStyle name="Comma 3 3 3 2" xfId="1389"/>
    <cellStyle name="Comma 3 3 3 2 2" xfId="1390"/>
    <cellStyle name="Comma 3 3 3 3" xfId="1391"/>
    <cellStyle name="Comma 3 3 3 4" xfId="1392"/>
    <cellStyle name="Comma 3 3 4" xfId="1393"/>
    <cellStyle name="Comma 3 3 4 2" xfId="1394"/>
    <cellStyle name="Comma 3 3 4 2 2" xfId="1395"/>
    <cellStyle name="Comma 3 3 4 3" xfId="1396"/>
    <cellStyle name="Comma 3 3 4 4" xfId="1397"/>
    <cellStyle name="Comma 3 3 5" xfId="1398"/>
    <cellStyle name="Comma 3 3 5 2" xfId="1399"/>
    <cellStyle name="Comma 3 3 5 2 2" xfId="1400"/>
    <cellStyle name="Comma 3 3 5 3" xfId="1401"/>
    <cellStyle name="Comma 3 3 5 4" xfId="1402"/>
    <cellStyle name="Comma 3 3 6" xfId="1403"/>
    <cellStyle name="Comma 3 3 6 2" xfId="1404"/>
    <cellStyle name="Comma 3 3 6 2 2" xfId="1405"/>
    <cellStyle name="Comma 3 3 6 3" xfId="1406"/>
    <cellStyle name="Comma 3 3 6 4" xfId="1407"/>
    <cellStyle name="Comma 3 3 7" xfId="1408"/>
    <cellStyle name="Comma 3 3 7 2" xfId="1409"/>
    <cellStyle name="Comma 3 3 7 3" xfId="1410"/>
    <cellStyle name="Comma 3 3 8" xfId="1411"/>
    <cellStyle name="Comma 3 3 8 2" xfId="1412"/>
    <cellStyle name="Comma 3 3 9" xfId="1413"/>
    <cellStyle name="Comma 3 4" xfId="113"/>
    <cellStyle name="Comma 3 4 10" xfId="1415"/>
    <cellStyle name="Comma 3 4 11" xfId="2689"/>
    <cellStyle name="Comma 3 4 12" xfId="1414"/>
    <cellStyle name="Comma 3 4 2" xfId="1416"/>
    <cellStyle name="Comma 3 4 2 2" xfId="1417"/>
    <cellStyle name="Comma 3 4 2 2 2" xfId="1418"/>
    <cellStyle name="Comma 3 4 2 2 2 2" xfId="1419"/>
    <cellStyle name="Comma 3 4 2 2 3" xfId="1420"/>
    <cellStyle name="Comma 3 4 2 2 4" xfId="1421"/>
    <cellStyle name="Comma 3 4 2 3" xfId="1422"/>
    <cellStyle name="Comma 3 4 2 3 2" xfId="1423"/>
    <cellStyle name="Comma 3 4 2 3 2 2" xfId="1424"/>
    <cellStyle name="Comma 3 4 2 3 3" xfId="1425"/>
    <cellStyle name="Comma 3 4 2 3 4" xfId="1426"/>
    <cellStyle name="Comma 3 4 2 4" xfId="1427"/>
    <cellStyle name="Comma 3 4 2 4 2" xfId="1428"/>
    <cellStyle name="Comma 3 4 2 4 2 2" xfId="1429"/>
    <cellStyle name="Comma 3 4 2 4 3" xfId="1430"/>
    <cellStyle name="Comma 3 4 2 4 4" xfId="1431"/>
    <cellStyle name="Comma 3 4 2 5" xfId="1432"/>
    <cellStyle name="Comma 3 4 2 5 2" xfId="1433"/>
    <cellStyle name="Comma 3 4 2 5 2 2" xfId="1434"/>
    <cellStyle name="Comma 3 4 2 5 3" xfId="1435"/>
    <cellStyle name="Comma 3 4 2 5 4" xfId="1436"/>
    <cellStyle name="Comma 3 4 2 6" xfId="1437"/>
    <cellStyle name="Comma 3 4 2 6 2" xfId="1438"/>
    <cellStyle name="Comma 3 4 2 6 3" xfId="1439"/>
    <cellStyle name="Comma 3 4 2 7" xfId="1440"/>
    <cellStyle name="Comma 3 4 2 7 2" xfId="1441"/>
    <cellStyle name="Comma 3 4 2 8" xfId="1442"/>
    <cellStyle name="Comma 3 4 2 9" xfId="1443"/>
    <cellStyle name="Comma 3 4 3" xfId="1444"/>
    <cellStyle name="Comma 3 4 3 2" xfId="1445"/>
    <cellStyle name="Comma 3 4 3 2 2" xfId="1446"/>
    <cellStyle name="Comma 3 4 3 3" xfId="1447"/>
    <cellStyle name="Comma 3 4 3 4" xfId="1448"/>
    <cellStyle name="Comma 3 4 4" xfId="1449"/>
    <cellStyle name="Comma 3 4 4 2" xfId="1450"/>
    <cellStyle name="Comma 3 4 4 2 2" xfId="1451"/>
    <cellStyle name="Comma 3 4 4 3" xfId="1452"/>
    <cellStyle name="Comma 3 4 4 4" xfId="1453"/>
    <cellStyle name="Comma 3 4 5" xfId="1454"/>
    <cellStyle name="Comma 3 4 5 2" xfId="1455"/>
    <cellStyle name="Comma 3 4 5 2 2" xfId="1456"/>
    <cellStyle name="Comma 3 4 5 3" xfId="1457"/>
    <cellStyle name="Comma 3 4 5 4" xfId="1458"/>
    <cellStyle name="Comma 3 4 6" xfId="1459"/>
    <cellStyle name="Comma 3 4 6 2" xfId="1460"/>
    <cellStyle name="Comma 3 4 6 2 2" xfId="1461"/>
    <cellStyle name="Comma 3 4 6 3" xfId="1462"/>
    <cellStyle name="Comma 3 4 6 4" xfId="1463"/>
    <cellStyle name="Comma 3 4 7" xfId="1464"/>
    <cellStyle name="Comma 3 4 7 2" xfId="1465"/>
    <cellStyle name="Comma 3 4 7 3" xfId="1466"/>
    <cellStyle name="Comma 3 4 8" xfId="1467"/>
    <cellStyle name="Comma 3 4 8 2" xfId="1468"/>
    <cellStyle name="Comma 3 4 9" xfId="1469"/>
    <cellStyle name="Comma 3 5" xfId="1470"/>
    <cellStyle name="Comma 3 5 2" xfId="1471"/>
    <cellStyle name="Comma 3 5 2 2" xfId="1472"/>
    <cellStyle name="Comma 3 5 2 2 2" xfId="1473"/>
    <cellStyle name="Comma 3 5 2 3" xfId="1474"/>
    <cellStyle name="Comma 3 5 2 4" xfId="1475"/>
    <cellStyle name="Comma 3 5 3" xfId="1476"/>
    <cellStyle name="Comma 3 5 3 2" xfId="1477"/>
    <cellStyle name="Comma 3 5 3 2 2" xfId="1478"/>
    <cellStyle name="Comma 3 5 3 3" xfId="1479"/>
    <cellStyle name="Comma 3 5 3 4" xfId="1480"/>
    <cellStyle name="Comma 3 5 4" xfId="1481"/>
    <cellStyle name="Comma 3 5 4 2" xfId="1482"/>
    <cellStyle name="Comma 3 5 4 2 2" xfId="1483"/>
    <cellStyle name="Comma 3 5 4 3" xfId="1484"/>
    <cellStyle name="Comma 3 5 4 4" xfId="1485"/>
    <cellStyle name="Comma 3 5 5" xfId="1486"/>
    <cellStyle name="Comma 3 5 5 2" xfId="1487"/>
    <cellStyle name="Comma 3 5 5 2 2" xfId="1488"/>
    <cellStyle name="Comma 3 5 5 3" xfId="1489"/>
    <cellStyle name="Comma 3 5 5 4" xfId="1490"/>
    <cellStyle name="Comma 3 5 6" xfId="1491"/>
    <cellStyle name="Comma 3 5 6 2" xfId="1492"/>
    <cellStyle name="Comma 3 5 6 3" xfId="1493"/>
    <cellStyle name="Comma 3 5 7" xfId="1494"/>
    <cellStyle name="Comma 3 5 7 2" xfId="1495"/>
    <cellStyle name="Comma 3 5 8" xfId="1496"/>
    <cellStyle name="Comma 3 5 9" xfId="1497"/>
    <cellStyle name="Comma 3 6" xfId="1498"/>
    <cellStyle name="Comma 3 6 2" xfId="1499"/>
    <cellStyle name="Comma 3 6 2 2" xfId="1500"/>
    <cellStyle name="Comma 3 6 3" xfId="1501"/>
    <cellStyle name="Comma 3 6 4" xfId="1502"/>
    <cellStyle name="Comma 3 7" xfId="1503"/>
    <cellStyle name="Comma 3 7 2" xfId="1504"/>
    <cellStyle name="Comma 3 7 2 2" xfId="1505"/>
    <cellStyle name="Comma 3 7 3" xfId="1506"/>
    <cellStyle name="Comma 3 7 4" xfId="1507"/>
    <cellStyle name="Comma 3 8" xfId="1508"/>
    <cellStyle name="Comma 3 8 2" xfId="1509"/>
    <cellStyle name="Comma 3 8 2 2" xfId="1510"/>
    <cellStyle name="Comma 3 8 3" xfId="1511"/>
    <cellStyle name="Comma 3 8 4" xfId="1512"/>
    <cellStyle name="Comma 3 9" xfId="1513"/>
    <cellStyle name="Comma 3 9 2" xfId="1514"/>
    <cellStyle name="Comma 3 9 2 2" xfId="1515"/>
    <cellStyle name="Comma 3 9 3" xfId="1516"/>
    <cellStyle name="Comma 3 9 4" xfId="1517"/>
    <cellStyle name="Comma 4" xfId="79"/>
    <cellStyle name="Comma 4 10" xfId="1519"/>
    <cellStyle name="Comma 4 10 2" xfId="1520"/>
    <cellStyle name="Comma 4 10 3" xfId="1521"/>
    <cellStyle name="Comma 4 11" xfId="1522"/>
    <cellStyle name="Comma 4 11 2" xfId="1523"/>
    <cellStyle name="Comma 4 12" xfId="1524"/>
    <cellStyle name="Comma 4 13" xfId="1525"/>
    <cellStyle name="Comma 4 14" xfId="2596"/>
    <cellStyle name="Comma 4 15" xfId="2655"/>
    <cellStyle name="Comma 4 16" xfId="1518"/>
    <cellStyle name="Comma 4 2" xfId="28"/>
    <cellStyle name="Comma 4 2 10" xfId="1527"/>
    <cellStyle name="Comma 4 2 10 2" xfId="1528"/>
    <cellStyle name="Comma 4 2 11" xfId="1529"/>
    <cellStyle name="Comma 4 2 12" xfId="1530"/>
    <cellStyle name="Comma 4 2 13" xfId="1531"/>
    <cellStyle name="Comma 4 2 14" xfId="2569"/>
    <cellStyle name="Comma 4 2 15" xfId="2631"/>
    <cellStyle name="Comma 4 2 16" xfId="1526"/>
    <cellStyle name="Comma 4 2 2" xfId="39"/>
    <cellStyle name="Comma 4 2 2 10" xfId="1533"/>
    <cellStyle name="Comma 4 2 2 11" xfId="2573"/>
    <cellStyle name="Comma 4 2 2 12" xfId="2634"/>
    <cellStyle name="Comma 4 2 2 13" xfId="1532"/>
    <cellStyle name="Comma 4 2 2 2" xfId="63"/>
    <cellStyle name="Comma 4 2 2 2 10" xfId="2581"/>
    <cellStyle name="Comma 4 2 2 2 11" xfId="2641"/>
    <cellStyle name="Comma 4 2 2 2 12" xfId="1534"/>
    <cellStyle name="Comma 4 2 2 2 2" xfId="76"/>
    <cellStyle name="Comma 4 2 2 2 2 2" xfId="105"/>
    <cellStyle name="Comma 4 2 2 2 2 2 2" xfId="159"/>
    <cellStyle name="Comma 4 2 2 2 2 2 2 2" xfId="2735"/>
    <cellStyle name="Comma 4 2 2 2 2 2 2 3" xfId="1537"/>
    <cellStyle name="Comma 4 2 2 2 2 2 3" xfId="2622"/>
    <cellStyle name="Comma 4 2 2 2 2 2 4" xfId="2681"/>
    <cellStyle name="Comma 4 2 2 2 2 2 5" xfId="1536"/>
    <cellStyle name="Comma 4 2 2 2 2 3" xfId="132"/>
    <cellStyle name="Comma 4 2 2 2 2 3 2" xfId="2708"/>
    <cellStyle name="Comma 4 2 2 2 2 3 3" xfId="1538"/>
    <cellStyle name="Comma 4 2 2 2 2 4" xfId="1539"/>
    <cellStyle name="Comma 4 2 2 2 2 5" xfId="2594"/>
    <cellStyle name="Comma 4 2 2 2 2 6" xfId="2654"/>
    <cellStyle name="Comma 4 2 2 2 2 7" xfId="1535"/>
    <cellStyle name="Comma 4 2 2 2 3" xfId="92"/>
    <cellStyle name="Comma 4 2 2 2 3 2" xfId="146"/>
    <cellStyle name="Comma 4 2 2 2 3 2 2" xfId="1542"/>
    <cellStyle name="Comma 4 2 2 2 3 2 3" xfId="2722"/>
    <cellStyle name="Comma 4 2 2 2 3 2 4" xfId="1541"/>
    <cellStyle name="Comma 4 2 2 2 3 3" xfId="1543"/>
    <cellStyle name="Comma 4 2 2 2 3 4" xfId="1544"/>
    <cellStyle name="Comma 4 2 2 2 3 5" xfId="2609"/>
    <cellStyle name="Comma 4 2 2 2 3 6" xfId="2668"/>
    <cellStyle name="Comma 4 2 2 2 3 7" xfId="1540"/>
    <cellStyle name="Comma 4 2 2 2 4" xfId="119"/>
    <cellStyle name="Comma 4 2 2 2 4 2" xfId="1546"/>
    <cellStyle name="Comma 4 2 2 2 4 2 2" xfId="1547"/>
    <cellStyle name="Comma 4 2 2 2 4 3" xfId="1548"/>
    <cellStyle name="Comma 4 2 2 2 4 4" xfId="1549"/>
    <cellStyle name="Comma 4 2 2 2 4 5" xfId="2695"/>
    <cellStyle name="Comma 4 2 2 2 4 6" xfId="1545"/>
    <cellStyle name="Comma 4 2 2 2 5" xfId="1550"/>
    <cellStyle name="Comma 4 2 2 2 5 2" xfId="1551"/>
    <cellStyle name="Comma 4 2 2 2 5 2 2" xfId="1552"/>
    <cellStyle name="Comma 4 2 2 2 5 3" xfId="1553"/>
    <cellStyle name="Comma 4 2 2 2 5 4" xfId="1554"/>
    <cellStyle name="Comma 4 2 2 2 6" xfId="1555"/>
    <cellStyle name="Comma 4 2 2 2 6 2" xfId="1556"/>
    <cellStyle name="Comma 4 2 2 2 6 3" xfId="1557"/>
    <cellStyle name="Comma 4 2 2 2 7" xfId="1558"/>
    <cellStyle name="Comma 4 2 2 2 7 2" xfId="1559"/>
    <cellStyle name="Comma 4 2 2 2 8" xfId="1560"/>
    <cellStyle name="Comma 4 2 2 2 9" xfId="1561"/>
    <cellStyle name="Comma 4 2 2 3" xfId="69"/>
    <cellStyle name="Comma 4 2 2 3 2" xfId="98"/>
    <cellStyle name="Comma 4 2 2 3 2 2" xfId="152"/>
    <cellStyle name="Comma 4 2 2 3 2 2 2" xfId="2728"/>
    <cellStyle name="Comma 4 2 2 3 2 2 3" xfId="1564"/>
    <cellStyle name="Comma 4 2 2 3 2 3" xfId="2615"/>
    <cellStyle name="Comma 4 2 2 3 2 4" xfId="2674"/>
    <cellStyle name="Comma 4 2 2 3 2 5" xfId="1563"/>
    <cellStyle name="Comma 4 2 2 3 3" xfId="125"/>
    <cellStyle name="Comma 4 2 2 3 3 2" xfId="2701"/>
    <cellStyle name="Comma 4 2 2 3 3 3" xfId="1565"/>
    <cellStyle name="Comma 4 2 2 3 4" xfId="1566"/>
    <cellStyle name="Comma 4 2 2 3 5" xfId="2587"/>
    <cellStyle name="Comma 4 2 2 3 6" xfId="2647"/>
    <cellStyle name="Comma 4 2 2 3 7" xfId="1562"/>
    <cellStyle name="Comma 4 2 2 4" xfId="85"/>
    <cellStyle name="Comma 4 2 2 4 2" xfId="139"/>
    <cellStyle name="Comma 4 2 2 4 2 2" xfId="1569"/>
    <cellStyle name="Comma 4 2 2 4 2 3" xfId="2715"/>
    <cellStyle name="Comma 4 2 2 4 2 4" xfId="1568"/>
    <cellStyle name="Comma 4 2 2 4 3" xfId="1570"/>
    <cellStyle name="Comma 4 2 2 4 4" xfId="1571"/>
    <cellStyle name="Comma 4 2 2 4 5" xfId="2602"/>
    <cellStyle name="Comma 4 2 2 4 6" xfId="2661"/>
    <cellStyle name="Comma 4 2 2 4 7" xfId="1567"/>
    <cellStyle name="Comma 4 2 2 5" xfId="112"/>
    <cellStyle name="Comma 4 2 2 5 2" xfId="1573"/>
    <cellStyle name="Comma 4 2 2 5 2 2" xfId="1574"/>
    <cellStyle name="Comma 4 2 2 5 3" xfId="1575"/>
    <cellStyle name="Comma 4 2 2 5 4" xfId="1576"/>
    <cellStyle name="Comma 4 2 2 5 5" xfId="2688"/>
    <cellStyle name="Comma 4 2 2 5 6" xfId="1572"/>
    <cellStyle name="Comma 4 2 2 6" xfId="1577"/>
    <cellStyle name="Comma 4 2 2 6 2" xfId="1578"/>
    <cellStyle name="Comma 4 2 2 6 2 2" xfId="1579"/>
    <cellStyle name="Comma 4 2 2 6 3" xfId="1580"/>
    <cellStyle name="Comma 4 2 2 6 4" xfId="1581"/>
    <cellStyle name="Comma 4 2 2 7" xfId="1582"/>
    <cellStyle name="Comma 4 2 2 7 2" xfId="1583"/>
    <cellStyle name="Comma 4 2 2 7 3" xfId="1584"/>
    <cellStyle name="Comma 4 2 2 8" xfId="1585"/>
    <cellStyle name="Comma 4 2 2 8 2" xfId="1586"/>
    <cellStyle name="Comma 4 2 2 9" xfId="1587"/>
    <cellStyle name="Comma 4 2 3" xfId="60"/>
    <cellStyle name="Comma 4 2 3 10" xfId="1589"/>
    <cellStyle name="Comma 4 2 3 11" xfId="2578"/>
    <cellStyle name="Comma 4 2 3 12" xfId="2638"/>
    <cellStyle name="Comma 4 2 3 13" xfId="1588"/>
    <cellStyle name="Comma 4 2 3 2" xfId="73"/>
    <cellStyle name="Comma 4 2 3 2 10" xfId="2591"/>
    <cellStyle name="Comma 4 2 3 2 11" xfId="2651"/>
    <cellStyle name="Comma 4 2 3 2 12" xfId="1590"/>
    <cellStyle name="Comma 4 2 3 2 2" xfId="102"/>
    <cellStyle name="Comma 4 2 3 2 2 2" xfId="156"/>
    <cellStyle name="Comma 4 2 3 2 2 2 2" xfId="1593"/>
    <cellStyle name="Comma 4 2 3 2 2 2 3" xfId="2732"/>
    <cellStyle name="Comma 4 2 3 2 2 2 4" xfId="1592"/>
    <cellStyle name="Comma 4 2 3 2 2 3" xfId="1594"/>
    <cellStyle name="Comma 4 2 3 2 2 4" xfId="1595"/>
    <cellStyle name="Comma 4 2 3 2 2 5" xfId="2619"/>
    <cellStyle name="Comma 4 2 3 2 2 6" xfId="2678"/>
    <cellStyle name="Comma 4 2 3 2 2 7" xfId="1591"/>
    <cellStyle name="Comma 4 2 3 2 3" xfId="129"/>
    <cellStyle name="Comma 4 2 3 2 3 2" xfId="1597"/>
    <cellStyle name="Comma 4 2 3 2 3 2 2" xfId="1598"/>
    <cellStyle name="Comma 4 2 3 2 3 3" xfId="1599"/>
    <cellStyle name="Comma 4 2 3 2 3 4" xfId="1600"/>
    <cellStyle name="Comma 4 2 3 2 3 5" xfId="2705"/>
    <cellStyle name="Comma 4 2 3 2 3 6" xfId="1596"/>
    <cellStyle name="Comma 4 2 3 2 4" xfId="1601"/>
    <cellStyle name="Comma 4 2 3 2 4 2" xfId="1602"/>
    <cellStyle name="Comma 4 2 3 2 4 2 2" xfId="1603"/>
    <cellStyle name="Comma 4 2 3 2 4 3" xfId="1604"/>
    <cellStyle name="Comma 4 2 3 2 4 4" xfId="1605"/>
    <cellStyle name="Comma 4 2 3 2 5" xfId="1606"/>
    <cellStyle name="Comma 4 2 3 2 5 2" xfId="1607"/>
    <cellStyle name="Comma 4 2 3 2 5 2 2" xfId="1608"/>
    <cellStyle name="Comma 4 2 3 2 5 3" xfId="1609"/>
    <cellStyle name="Comma 4 2 3 2 5 4" xfId="1610"/>
    <cellStyle name="Comma 4 2 3 2 6" xfId="1611"/>
    <cellStyle name="Comma 4 2 3 2 6 2" xfId="1612"/>
    <cellStyle name="Comma 4 2 3 2 6 3" xfId="1613"/>
    <cellStyle name="Comma 4 2 3 2 7" xfId="1614"/>
    <cellStyle name="Comma 4 2 3 2 7 2" xfId="1615"/>
    <cellStyle name="Comma 4 2 3 2 8" xfId="1616"/>
    <cellStyle name="Comma 4 2 3 2 9" xfId="1617"/>
    <cellStyle name="Comma 4 2 3 3" xfId="89"/>
    <cellStyle name="Comma 4 2 3 3 2" xfId="143"/>
    <cellStyle name="Comma 4 2 3 3 2 2" xfId="1620"/>
    <cellStyle name="Comma 4 2 3 3 2 3" xfId="2719"/>
    <cellStyle name="Comma 4 2 3 3 2 4" xfId="1619"/>
    <cellStyle name="Comma 4 2 3 3 3" xfId="1621"/>
    <cellStyle name="Comma 4 2 3 3 4" xfId="1622"/>
    <cellStyle name="Comma 4 2 3 3 5" xfId="2606"/>
    <cellStyle name="Comma 4 2 3 3 6" xfId="2665"/>
    <cellStyle name="Comma 4 2 3 3 7" xfId="1618"/>
    <cellStyle name="Comma 4 2 3 4" xfId="116"/>
    <cellStyle name="Comma 4 2 3 4 2" xfId="1624"/>
    <cellStyle name="Comma 4 2 3 4 2 2" xfId="1625"/>
    <cellStyle name="Comma 4 2 3 4 3" xfId="1626"/>
    <cellStyle name="Comma 4 2 3 4 4" xfId="1627"/>
    <cellStyle name="Comma 4 2 3 4 5" xfId="2692"/>
    <cellStyle name="Comma 4 2 3 4 6" xfId="1623"/>
    <cellStyle name="Comma 4 2 3 5" xfId="1628"/>
    <cellStyle name="Comma 4 2 3 5 2" xfId="1629"/>
    <cellStyle name="Comma 4 2 3 5 2 2" xfId="1630"/>
    <cellStyle name="Comma 4 2 3 5 3" xfId="1631"/>
    <cellStyle name="Comma 4 2 3 5 4" xfId="1632"/>
    <cellStyle name="Comma 4 2 3 6" xfId="1633"/>
    <cellStyle name="Comma 4 2 3 6 2" xfId="1634"/>
    <cellStyle name="Comma 4 2 3 6 2 2" xfId="1635"/>
    <cellStyle name="Comma 4 2 3 6 3" xfId="1636"/>
    <cellStyle name="Comma 4 2 3 6 4" xfId="1637"/>
    <cellStyle name="Comma 4 2 3 7" xfId="1638"/>
    <cellStyle name="Comma 4 2 3 7 2" xfId="1639"/>
    <cellStyle name="Comma 4 2 3 7 3" xfId="1640"/>
    <cellStyle name="Comma 4 2 3 8" xfId="1641"/>
    <cellStyle name="Comma 4 2 3 8 2" xfId="1642"/>
    <cellStyle name="Comma 4 2 3 9" xfId="1643"/>
    <cellStyle name="Comma 4 2 4" xfId="66"/>
    <cellStyle name="Comma 4 2 4 10" xfId="2584"/>
    <cellStyle name="Comma 4 2 4 11" xfId="2644"/>
    <cellStyle name="Comma 4 2 4 12" xfId="1644"/>
    <cellStyle name="Comma 4 2 4 2" xfId="95"/>
    <cellStyle name="Comma 4 2 4 2 2" xfId="149"/>
    <cellStyle name="Comma 4 2 4 2 2 2" xfId="1647"/>
    <cellStyle name="Comma 4 2 4 2 2 3" xfId="2725"/>
    <cellStyle name="Comma 4 2 4 2 2 4" xfId="1646"/>
    <cellStyle name="Comma 4 2 4 2 3" xfId="1648"/>
    <cellStyle name="Comma 4 2 4 2 4" xfId="1649"/>
    <cellStyle name="Comma 4 2 4 2 5" xfId="2612"/>
    <cellStyle name="Comma 4 2 4 2 6" xfId="2671"/>
    <cellStyle name="Comma 4 2 4 2 7" xfId="1645"/>
    <cellStyle name="Comma 4 2 4 3" xfId="122"/>
    <cellStyle name="Comma 4 2 4 3 2" xfId="1651"/>
    <cellStyle name="Comma 4 2 4 3 2 2" xfId="1652"/>
    <cellStyle name="Comma 4 2 4 3 3" xfId="1653"/>
    <cellStyle name="Comma 4 2 4 3 4" xfId="1654"/>
    <cellStyle name="Comma 4 2 4 3 5" xfId="2698"/>
    <cellStyle name="Comma 4 2 4 3 6" xfId="1650"/>
    <cellStyle name="Comma 4 2 4 4" xfId="1655"/>
    <cellStyle name="Comma 4 2 4 4 2" xfId="1656"/>
    <cellStyle name="Comma 4 2 4 4 2 2" xfId="1657"/>
    <cellStyle name="Comma 4 2 4 4 3" xfId="1658"/>
    <cellStyle name="Comma 4 2 4 4 4" xfId="1659"/>
    <cellStyle name="Comma 4 2 4 5" xfId="1660"/>
    <cellStyle name="Comma 4 2 4 5 2" xfId="1661"/>
    <cellStyle name="Comma 4 2 4 5 2 2" xfId="1662"/>
    <cellStyle name="Comma 4 2 4 5 3" xfId="1663"/>
    <cellStyle name="Comma 4 2 4 5 4" xfId="1664"/>
    <cellStyle name="Comma 4 2 4 6" xfId="1665"/>
    <cellStyle name="Comma 4 2 4 6 2" xfId="1666"/>
    <cellStyle name="Comma 4 2 4 6 3" xfId="1667"/>
    <cellStyle name="Comma 4 2 4 7" xfId="1668"/>
    <cellStyle name="Comma 4 2 4 7 2" xfId="1669"/>
    <cellStyle name="Comma 4 2 4 8" xfId="1670"/>
    <cellStyle name="Comma 4 2 4 9" xfId="1671"/>
    <cellStyle name="Comma 4 2 5" xfId="82"/>
    <cellStyle name="Comma 4 2 5 2" xfId="136"/>
    <cellStyle name="Comma 4 2 5 2 2" xfId="1674"/>
    <cellStyle name="Comma 4 2 5 2 3" xfId="2712"/>
    <cellStyle name="Comma 4 2 5 2 4" xfId="1673"/>
    <cellStyle name="Comma 4 2 5 3" xfId="1675"/>
    <cellStyle name="Comma 4 2 5 4" xfId="1676"/>
    <cellStyle name="Comma 4 2 5 5" xfId="2599"/>
    <cellStyle name="Comma 4 2 5 6" xfId="2658"/>
    <cellStyle name="Comma 4 2 5 7" xfId="1672"/>
    <cellStyle name="Comma 4 2 6" xfId="109"/>
    <cellStyle name="Comma 4 2 6 2" xfId="1678"/>
    <cellStyle name="Comma 4 2 6 2 2" xfId="1679"/>
    <cellStyle name="Comma 4 2 6 3" xfId="1680"/>
    <cellStyle name="Comma 4 2 6 4" xfId="1681"/>
    <cellStyle name="Comma 4 2 6 5" xfId="2685"/>
    <cellStyle name="Comma 4 2 6 6" xfId="1677"/>
    <cellStyle name="Comma 4 2 7" xfId="1682"/>
    <cellStyle name="Comma 4 2 7 2" xfId="1683"/>
    <cellStyle name="Comma 4 2 7 2 2" xfId="1684"/>
    <cellStyle name="Comma 4 2 7 3" xfId="1685"/>
    <cellStyle name="Comma 4 2 7 4" xfId="1686"/>
    <cellStyle name="Comma 4 2 8" xfId="1687"/>
    <cellStyle name="Comma 4 2 8 2" xfId="1688"/>
    <cellStyle name="Comma 4 2 8 2 2" xfId="1689"/>
    <cellStyle name="Comma 4 2 8 3" xfId="1690"/>
    <cellStyle name="Comma 4 2 8 4" xfId="1691"/>
    <cellStyle name="Comma 4 2 9" xfId="1692"/>
    <cellStyle name="Comma 4 2 9 2" xfId="1693"/>
    <cellStyle name="Comma 4 2 9 3" xfId="1694"/>
    <cellStyle name="Comma 4 3" xfId="133"/>
    <cellStyle name="Comma 4 3 10" xfId="1696"/>
    <cellStyle name="Comma 4 3 11" xfId="2709"/>
    <cellStyle name="Comma 4 3 12" xfId="1695"/>
    <cellStyle name="Comma 4 3 2" xfId="1697"/>
    <cellStyle name="Comma 4 3 2 2" xfId="1698"/>
    <cellStyle name="Comma 4 3 2 2 2" xfId="1699"/>
    <cellStyle name="Comma 4 3 2 2 2 2" xfId="1700"/>
    <cellStyle name="Comma 4 3 2 2 3" xfId="1701"/>
    <cellStyle name="Comma 4 3 2 2 4" xfId="1702"/>
    <cellStyle name="Comma 4 3 2 3" xfId="1703"/>
    <cellStyle name="Comma 4 3 2 3 2" xfId="1704"/>
    <cellStyle name="Comma 4 3 2 3 2 2" xfId="1705"/>
    <cellStyle name="Comma 4 3 2 3 3" xfId="1706"/>
    <cellStyle name="Comma 4 3 2 3 4" xfId="1707"/>
    <cellStyle name="Comma 4 3 2 4" xfId="1708"/>
    <cellStyle name="Comma 4 3 2 4 2" xfId="1709"/>
    <cellStyle name="Comma 4 3 2 4 2 2" xfId="1710"/>
    <cellStyle name="Comma 4 3 2 4 3" xfId="1711"/>
    <cellStyle name="Comma 4 3 2 4 4" xfId="1712"/>
    <cellStyle name="Comma 4 3 2 5" xfId="1713"/>
    <cellStyle name="Comma 4 3 2 5 2" xfId="1714"/>
    <cellStyle name="Comma 4 3 2 5 2 2" xfId="1715"/>
    <cellStyle name="Comma 4 3 2 5 3" xfId="1716"/>
    <cellStyle name="Comma 4 3 2 5 4" xfId="1717"/>
    <cellStyle name="Comma 4 3 2 6" xfId="1718"/>
    <cellStyle name="Comma 4 3 2 6 2" xfId="1719"/>
    <cellStyle name="Comma 4 3 2 6 3" xfId="1720"/>
    <cellStyle name="Comma 4 3 2 7" xfId="1721"/>
    <cellStyle name="Comma 4 3 2 7 2" xfId="1722"/>
    <cellStyle name="Comma 4 3 2 8" xfId="1723"/>
    <cellStyle name="Comma 4 3 2 9" xfId="1724"/>
    <cellStyle name="Comma 4 3 3" xfId="1725"/>
    <cellStyle name="Comma 4 3 3 2" xfId="1726"/>
    <cellStyle name="Comma 4 3 3 2 2" xfId="1727"/>
    <cellStyle name="Comma 4 3 3 3" xfId="1728"/>
    <cellStyle name="Comma 4 3 3 4" xfId="1729"/>
    <cellStyle name="Comma 4 3 4" xfId="1730"/>
    <cellStyle name="Comma 4 3 4 2" xfId="1731"/>
    <cellStyle name="Comma 4 3 4 2 2" xfId="1732"/>
    <cellStyle name="Comma 4 3 4 3" xfId="1733"/>
    <cellStyle name="Comma 4 3 4 4" xfId="1734"/>
    <cellStyle name="Comma 4 3 5" xfId="1735"/>
    <cellStyle name="Comma 4 3 5 2" xfId="1736"/>
    <cellStyle name="Comma 4 3 5 2 2" xfId="1737"/>
    <cellStyle name="Comma 4 3 5 3" xfId="1738"/>
    <cellStyle name="Comma 4 3 5 4" xfId="1739"/>
    <cellStyle name="Comma 4 3 6" xfId="1740"/>
    <cellStyle name="Comma 4 3 6 2" xfId="1741"/>
    <cellStyle name="Comma 4 3 6 2 2" xfId="1742"/>
    <cellStyle name="Comma 4 3 6 3" xfId="1743"/>
    <cellStyle name="Comma 4 3 6 4" xfId="1744"/>
    <cellStyle name="Comma 4 3 7" xfId="1745"/>
    <cellStyle name="Comma 4 3 7 2" xfId="1746"/>
    <cellStyle name="Comma 4 3 7 3" xfId="1747"/>
    <cellStyle name="Comma 4 3 8" xfId="1748"/>
    <cellStyle name="Comma 4 3 8 2" xfId="1749"/>
    <cellStyle name="Comma 4 3 9" xfId="1750"/>
    <cellStyle name="Comma 4 4" xfId="1751"/>
    <cellStyle name="Comma 4 4 10" xfId="1752"/>
    <cellStyle name="Comma 4 4 2" xfId="1753"/>
    <cellStyle name="Comma 4 4 2 2" xfId="1754"/>
    <cellStyle name="Comma 4 4 2 2 2" xfId="1755"/>
    <cellStyle name="Comma 4 4 2 2 2 2" xfId="1756"/>
    <cellStyle name="Comma 4 4 2 2 3" xfId="1757"/>
    <cellStyle name="Comma 4 4 2 2 4" xfId="1758"/>
    <cellStyle name="Comma 4 4 2 3" xfId="1759"/>
    <cellStyle name="Comma 4 4 2 3 2" xfId="1760"/>
    <cellStyle name="Comma 4 4 2 3 2 2" xfId="1761"/>
    <cellStyle name="Comma 4 4 2 3 3" xfId="1762"/>
    <cellStyle name="Comma 4 4 2 3 4" xfId="1763"/>
    <cellStyle name="Comma 4 4 2 4" xfId="1764"/>
    <cellStyle name="Comma 4 4 2 4 2" xfId="1765"/>
    <cellStyle name="Comma 4 4 2 4 2 2" xfId="1766"/>
    <cellStyle name="Comma 4 4 2 4 3" xfId="1767"/>
    <cellStyle name="Comma 4 4 2 4 4" xfId="1768"/>
    <cellStyle name="Comma 4 4 2 5" xfId="1769"/>
    <cellStyle name="Comma 4 4 2 5 2" xfId="1770"/>
    <cellStyle name="Comma 4 4 2 5 2 2" xfId="1771"/>
    <cellStyle name="Comma 4 4 2 5 3" xfId="1772"/>
    <cellStyle name="Comma 4 4 2 5 4" xfId="1773"/>
    <cellStyle name="Comma 4 4 2 6" xfId="1774"/>
    <cellStyle name="Comma 4 4 2 6 2" xfId="1775"/>
    <cellStyle name="Comma 4 4 2 6 3" xfId="1776"/>
    <cellStyle name="Comma 4 4 2 7" xfId="1777"/>
    <cellStyle name="Comma 4 4 2 7 2" xfId="1778"/>
    <cellStyle name="Comma 4 4 2 8" xfId="1779"/>
    <cellStyle name="Comma 4 4 2 9" xfId="1780"/>
    <cellStyle name="Comma 4 4 3" xfId="1781"/>
    <cellStyle name="Comma 4 4 3 2" xfId="1782"/>
    <cellStyle name="Comma 4 4 3 2 2" xfId="1783"/>
    <cellStyle name="Comma 4 4 3 3" xfId="1784"/>
    <cellStyle name="Comma 4 4 3 4" xfId="1785"/>
    <cellStyle name="Comma 4 4 4" xfId="1786"/>
    <cellStyle name="Comma 4 4 4 2" xfId="1787"/>
    <cellStyle name="Comma 4 4 4 2 2" xfId="1788"/>
    <cellStyle name="Comma 4 4 4 3" xfId="1789"/>
    <cellStyle name="Comma 4 4 4 4" xfId="1790"/>
    <cellStyle name="Comma 4 4 5" xfId="1791"/>
    <cellStyle name="Comma 4 4 5 2" xfId="1792"/>
    <cellStyle name="Comma 4 4 5 2 2" xfId="1793"/>
    <cellStyle name="Comma 4 4 5 3" xfId="1794"/>
    <cellStyle name="Comma 4 4 5 4" xfId="1795"/>
    <cellStyle name="Comma 4 4 6" xfId="1796"/>
    <cellStyle name="Comma 4 4 6 2" xfId="1797"/>
    <cellStyle name="Comma 4 4 6 2 2" xfId="1798"/>
    <cellStyle name="Comma 4 4 6 3" xfId="1799"/>
    <cellStyle name="Comma 4 4 6 4" xfId="1800"/>
    <cellStyle name="Comma 4 4 7" xfId="1801"/>
    <cellStyle name="Comma 4 4 7 2" xfId="1802"/>
    <cellStyle name="Comma 4 4 7 3" xfId="1803"/>
    <cellStyle name="Comma 4 4 8" xfId="1804"/>
    <cellStyle name="Comma 4 4 8 2" xfId="1805"/>
    <cellStyle name="Comma 4 4 9" xfId="1806"/>
    <cellStyle name="Comma 4 5" xfId="1807"/>
    <cellStyle name="Comma 4 5 2" xfId="1808"/>
    <cellStyle name="Comma 4 5 2 2" xfId="1809"/>
    <cellStyle name="Comma 4 5 2 2 2" xfId="1810"/>
    <cellStyle name="Comma 4 5 2 3" xfId="1811"/>
    <cellStyle name="Comma 4 5 2 4" xfId="1812"/>
    <cellStyle name="Comma 4 5 3" xfId="1813"/>
    <cellStyle name="Comma 4 5 3 2" xfId="1814"/>
    <cellStyle name="Comma 4 5 3 2 2" xfId="1815"/>
    <cellStyle name="Comma 4 5 3 3" xfId="1816"/>
    <cellStyle name="Comma 4 5 3 4" xfId="1817"/>
    <cellStyle name="Comma 4 5 4" xfId="1818"/>
    <cellStyle name="Comma 4 5 4 2" xfId="1819"/>
    <cellStyle name="Comma 4 5 4 2 2" xfId="1820"/>
    <cellStyle name="Comma 4 5 4 3" xfId="1821"/>
    <cellStyle name="Comma 4 5 4 4" xfId="1822"/>
    <cellStyle name="Comma 4 5 5" xfId="1823"/>
    <cellStyle name="Comma 4 5 5 2" xfId="1824"/>
    <cellStyle name="Comma 4 5 5 2 2" xfId="1825"/>
    <cellStyle name="Comma 4 5 5 3" xfId="1826"/>
    <cellStyle name="Comma 4 5 5 4" xfId="1827"/>
    <cellStyle name="Comma 4 5 6" xfId="1828"/>
    <cellStyle name="Comma 4 5 6 2" xfId="1829"/>
    <cellStyle name="Comma 4 5 6 3" xfId="1830"/>
    <cellStyle name="Comma 4 5 7" xfId="1831"/>
    <cellStyle name="Comma 4 5 7 2" xfId="1832"/>
    <cellStyle name="Comma 4 5 8" xfId="1833"/>
    <cellStyle name="Comma 4 5 9" xfId="1834"/>
    <cellStyle name="Comma 4 6" xfId="1835"/>
    <cellStyle name="Comma 4 6 2" xfId="1836"/>
    <cellStyle name="Comma 4 6 2 2" xfId="1837"/>
    <cellStyle name="Comma 4 6 3" xfId="1838"/>
    <cellStyle name="Comma 4 6 4" xfId="1839"/>
    <cellStyle name="Comma 4 7" xfId="1840"/>
    <cellStyle name="Comma 4 7 2" xfId="1841"/>
    <cellStyle name="Comma 4 7 2 2" xfId="1842"/>
    <cellStyle name="Comma 4 7 3" xfId="1843"/>
    <cellStyle name="Comma 4 7 4" xfId="1844"/>
    <cellStyle name="Comma 4 8" xfId="1845"/>
    <cellStyle name="Comma 4 8 2" xfId="1846"/>
    <cellStyle name="Comma 4 8 2 2" xfId="1847"/>
    <cellStyle name="Comma 4 8 3" xfId="1848"/>
    <cellStyle name="Comma 4 8 4" xfId="1849"/>
    <cellStyle name="Comma 4 9" xfId="1850"/>
    <cellStyle name="Comma 4 9 2" xfId="1851"/>
    <cellStyle name="Comma 4 9 2 2" xfId="1852"/>
    <cellStyle name="Comma 4 9 3" xfId="1853"/>
    <cellStyle name="Comma 4 9 4" xfId="1854"/>
    <cellStyle name="Comma 5" xfId="106"/>
    <cellStyle name="Comma 5 10" xfId="1856"/>
    <cellStyle name="Comma 5 10 2" xfId="1857"/>
    <cellStyle name="Comma 5 10 3" xfId="1858"/>
    <cellStyle name="Comma 5 11" xfId="1859"/>
    <cellStyle name="Comma 5 11 2" xfId="1860"/>
    <cellStyle name="Comma 5 12" xfId="1861"/>
    <cellStyle name="Comma 5 13" xfId="1862"/>
    <cellStyle name="Comma 5 14" xfId="2682"/>
    <cellStyle name="Comma 5 15" xfId="1855"/>
    <cellStyle name="Comma 5 2" xfId="1863"/>
    <cellStyle name="Comma 5 2 10" xfId="1864"/>
    <cellStyle name="Comma 5 2 2" xfId="1865"/>
    <cellStyle name="Comma 5 2 2 2" xfId="1866"/>
    <cellStyle name="Comma 5 2 2 2 2" xfId="1867"/>
    <cellStyle name="Comma 5 2 2 2 2 2" xfId="1868"/>
    <cellStyle name="Comma 5 2 2 2 3" xfId="1869"/>
    <cellStyle name="Comma 5 2 2 2 4" xfId="1870"/>
    <cellStyle name="Comma 5 2 2 3" xfId="1871"/>
    <cellStyle name="Comma 5 2 2 3 2" xfId="1872"/>
    <cellStyle name="Comma 5 2 2 3 2 2" xfId="1873"/>
    <cellStyle name="Comma 5 2 2 3 3" xfId="1874"/>
    <cellStyle name="Comma 5 2 2 3 4" xfId="1875"/>
    <cellStyle name="Comma 5 2 2 4" xfId="1876"/>
    <cellStyle name="Comma 5 2 2 4 2" xfId="1877"/>
    <cellStyle name="Comma 5 2 2 4 2 2" xfId="1878"/>
    <cellStyle name="Comma 5 2 2 4 3" xfId="1879"/>
    <cellStyle name="Comma 5 2 2 4 4" xfId="1880"/>
    <cellStyle name="Comma 5 2 2 5" xfId="1881"/>
    <cellStyle name="Comma 5 2 2 5 2" xfId="1882"/>
    <cellStyle name="Comma 5 2 2 5 2 2" xfId="1883"/>
    <cellStyle name="Comma 5 2 2 5 3" xfId="1884"/>
    <cellStyle name="Comma 5 2 2 5 4" xfId="1885"/>
    <cellStyle name="Comma 5 2 2 6" xfId="1886"/>
    <cellStyle name="Comma 5 2 2 6 2" xfId="1887"/>
    <cellStyle name="Comma 5 2 2 6 3" xfId="1888"/>
    <cellStyle name="Comma 5 2 2 7" xfId="1889"/>
    <cellStyle name="Comma 5 2 2 7 2" xfId="1890"/>
    <cellStyle name="Comma 5 2 2 8" xfId="1891"/>
    <cellStyle name="Comma 5 2 2 9" xfId="1892"/>
    <cellStyle name="Comma 5 2 3" xfId="1893"/>
    <cellStyle name="Comma 5 2 3 2" xfId="1894"/>
    <cellStyle name="Comma 5 2 3 2 2" xfId="1895"/>
    <cellStyle name="Comma 5 2 3 3" xfId="1896"/>
    <cellStyle name="Comma 5 2 3 4" xfId="1897"/>
    <cellStyle name="Comma 5 2 4" xfId="1898"/>
    <cellStyle name="Comma 5 2 4 2" xfId="1899"/>
    <cellStyle name="Comma 5 2 4 2 2" xfId="1900"/>
    <cellStyle name="Comma 5 2 4 3" xfId="1901"/>
    <cellStyle name="Comma 5 2 4 4" xfId="1902"/>
    <cellStyle name="Comma 5 2 5" xfId="1903"/>
    <cellStyle name="Comma 5 2 5 2" xfId="1904"/>
    <cellStyle name="Comma 5 2 5 2 2" xfId="1905"/>
    <cellStyle name="Comma 5 2 5 3" xfId="1906"/>
    <cellStyle name="Comma 5 2 5 4" xfId="1907"/>
    <cellStyle name="Comma 5 2 6" xfId="1908"/>
    <cellStyle name="Comma 5 2 6 2" xfId="1909"/>
    <cellStyle name="Comma 5 2 6 2 2" xfId="1910"/>
    <cellStyle name="Comma 5 2 6 3" xfId="1911"/>
    <cellStyle name="Comma 5 2 6 4" xfId="1912"/>
    <cellStyle name="Comma 5 2 7" xfId="1913"/>
    <cellStyle name="Comma 5 2 7 2" xfId="1914"/>
    <cellStyle name="Comma 5 2 7 3" xfId="1915"/>
    <cellStyle name="Comma 5 2 8" xfId="1916"/>
    <cellStyle name="Comma 5 2 8 2" xfId="1917"/>
    <cellStyle name="Comma 5 2 9" xfId="1918"/>
    <cellStyle name="Comma 5 3" xfId="1919"/>
    <cellStyle name="Comma 5 3 10" xfId="1920"/>
    <cellStyle name="Comma 5 3 2" xfId="1921"/>
    <cellStyle name="Comma 5 3 2 2" xfId="1922"/>
    <cellStyle name="Comma 5 3 2 2 2" xfId="1923"/>
    <cellStyle name="Comma 5 3 2 2 2 2" xfId="1924"/>
    <cellStyle name="Comma 5 3 2 2 3" xfId="1925"/>
    <cellStyle name="Comma 5 3 2 2 4" xfId="1926"/>
    <cellStyle name="Comma 5 3 2 3" xfId="1927"/>
    <cellStyle name="Comma 5 3 2 3 2" xfId="1928"/>
    <cellStyle name="Comma 5 3 2 3 2 2" xfId="1929"/>
    <cellStyle name="Comma 5 3 2 3 3" xfId="1930"/>
    <cellStyle name="Comma 5 3 2 3 4" xfId="1931"/>
    <cellStyle name="Comma 5 3 2 4" xfId="1932"/>
    <cellStyle name="Comma 5 3 2 4 2" xfId="1933"/>
    <cellStyle name="Comma 5 3 2 4 2 2" xfId="1934"/>
    <cellStyle name="Comma 5 3 2 4 3" xfId="1935"/>
    <cellStyle name="Comma 5 3 2 4 4" xfId="1936"/>
    <cellStyle name="Comma 5 3 2 5" xfId="1937"/>
    <cellStyle name="Comma 5 3 2 5 2" xfId="1938"/>
    <cellStyle name="Comma 5 3 2 5 2 2" xfId="1939"/>
    <cellStyle name="Comma 5 3 2 5 3" xfId="1940"/>
    <cellStyle name="Comma 5 3 2 5 4" xfId="1941"/>
    <cellStyle name="Comma 5 3 2 6" xfId="1942"/>
    <cellStyle name="Comma 5 3 2 6 2" xfId="1943"/>
    <cellStyle name="Comma 5 3 2 6 3" xfId="1944"/>
    <cellStyle name="Comma 5 3 2 7" xfId="1945"/>
    <cellStyle name="Comma 5 3 2 7 2" xfId="1946"/>
    <cellStyle name="Comma 5 3 2 8" xfId="1947"/>
    <cellStyle name="Comma 5 3 2 9" xfId="1948"/>
    <cellStyle name="Comma 5 3 3" xfId="1949"/>
    <cellStyle name="Comma 5 3 3 2" xfId="1950"/>
    <cellStyle name="Comma 5 3 3 2 2" xfId="1951"/>
    <cellStyle name="Comma 5 3 3 3" xfId="1952"/>
    <cellStyle name="Comma 5 3 3 4" xfId="1953"/>
    <cellStyle name="Comma 5 3 4" xfId="1954"/>
    <cellStyle name="Comma 5 3 4 2" xfId="1955"/>
    <cellStyle name="Comma 5 3 4 2 2" xfId="1956"/>
    <cellStyle name="Comma 5 3 4 3" xfId="1957"/>
    <cellStyle name="Comma 5 3 4 4" xfId="1958"/>
    <cellStyle name="Comma 5 3 5" xfId="1959"/>
    <cellStyle name="Comma 5 3 5 2" xfId="1960"/>
    <cellStyle name="Comma 5 3 5 2 2" xfId="1961"/>
    <cellStyle name="Comma 5 3 5 3" xfId="1962"/>
    <cellStyle name="Comma 5 3 5 4" xfId="1963"/>
    <cellStyle name="Comma 5 3 6" xfId="1964"/>
    <cellStyle name="Comma 5 3 6 2" xfId="1965"/>
    <cellStyle name="Comma 5 3 6 2 2" xfId="1966"/>
    <cellStyle name="Comma 5 3 6 3" xfId="1967"/>
    <cellStyle name="Comma 5 3 6 4" xfId="1968"/>
    <cellStyle name="Comma 5 3 7" xfId="1969"/>
    <cellStyle name="Comma 5 3 7 2" xfId="1970"/>
    <cellStyle name="Comma 5 3 7 3" xfId="1971"/>
    <cellStyle name="Comma 5 3 8" xfId="1972"/>
    <cellStyle name="Comma 5 3 8 2" xfId="1973"/>
    <cellStyle name="Comma 5 3 9" xfId="1974"/>
    <cellStyle name="Comma 5 4" xfId="1975"/>
    <cellStyle name="Comma 5 4 10" xfId="1976"/>
    <cellStyle name="Comma 5 4 2" xfId="1977"/>
    <cellStyle name="Comma 5 4 2 2" xfId="1978"/>
    <cellStyle name="Comma 5 4 2 2 2" xfId="1979"/>
    <cellStyle name="Comma 5 4 2 2 2 2" xfId="1980"/>
    <cellStyle name="Comma 5 4 2 2 3" xfId="1981"/>
    <cellStyle name="Comma 5 4 2 2 4" xfId="1982"/>
    <cellStyle name="Comma 5 4 2 3" xfId="1983"/>
    <cellStyle name="Comma 5 4 2 3 2" xfId="1984"/>
    <cellStyle name="Comma 5 4 2 3 2 2" xfId="1985"/>
    <cellStyle name="Comma 5 4 2 3 3" xfId="1986"/>
    <cellStyle name="Comma 5 4 2 3 4" xfId="1987"/>
    <cellStyle name="Comma 5 4 2 4" xfId="1988"/>
    <cellStyle name="Comma 5 4 2 4 2" xfId="1989"/>
    <cellStyle name="Comma 5 4 2 4 2 2" xfId="1990"/>
    <cellStyle name="Comma 5 4 2 4 3" xfId="1991"/>
    <cellStyle name="Comma 5 4 2 4 4" xfId="1992"/>
    <cellStyle name="Comma 5 4 2 5" xfId="1993"/>
    <cellStyle name="Comma 5 4 2 5 2" xfId="1994"/>
    <cellStyle name="Comma 5 4 2 5 2 2" xfId="1995"/>
    <cellStyle name="Comma 5 4 2 5 3" xfId="1996"/>
    <cellStyle name="Comma 5 4 2 5 4" xfId="1997"/>
    <cellStyle name="Comma 5 4 2 6" xfId="1998"/>
    <cellStyle name="Comma 5 4 2 6 2" xfId="1999"/>
    <cellStyle name="Comma 5 4 2 6 3" xfId="2000"/>
    <cellStyle name="Comma 5 4 2 7" xfId="2001"/>
    <cellStyle name="Comma 5 4 2 7 2" xfId="2002"/>
    <cellStyle name="Comma 5 4 2 8" xfId="2003"/>
    <cellStyle name="Comma 5 4 2 9" xfId="2004"/>
    <cellStyle name="Comma 5 4 3" xfId="2005"/>
    <cellStyle name="Comma 5 4 3 2" xfId="2006"/>
    <cellStyle name="Comma 5 4 3 2 2" xfId="2007"/>
    <cellStyle name="Comma 5 4 3 3" xfId="2008"/>
    <cellStyle name="Comma 5 4 3 4" xfId="2009"/>
    <cellStyle name="Comma 5 4 4" xfId="2010"/>
    <cellStyle name="Comma 5 4 4 2" xfId="2011"/>
    <cellStyle name="Comma 5 4 4 2 2" xfId="2012"/>
    <cellStyle name="Comma 5 4 4 3" xfId="2013"/>
    <cellStyle name="Comma 5 4 4 4" xfId="2014"/>
    <cellStyle name="Comma 5 4 5" xfId="2015"/>
    <cellStyle name="Comma 5 4 5 2" xfId="2016"/>
    <cellStyle name="Comma 5 4 5 2 2" xfId="2017"/>
    <cellStyle name="Comma 5 4 5 3" xfId="2018"/>
    <cellStyle name="Comma 5 4 5 4" xfId="2019"/>
    <cellStyle name="Comma 5 4 6" xfId="2020"/>
    <cellStyle name="Comma 5 4 6 2" xfId="2021"/>
    <cellStyle name="Comma 5 4 6 2 2" xfId="2022"/>
    <cellStyle name="Comma 5 4 6 3" xfId="2023"/>
    <cellStyle name="Comma 5 4 6 4" xfId="2024"/>
    <cellStyle name="Comma 5 4 7" xfId="2025"/>
    <cellStyle name="Comma 5 4 7 2" xfId="2026"/>
    <cellStyle name="Comma 5 4 7 3" xfId="2027"/>
    <cellStyle name="Comma 5 4 8" xfId="2028"/>
    <cellStyle name="Comma 5 4 8 2" xfId="2029"/>
    <cellStyle name="Comma 5 4 9" xfId="2030"/>
    <cellStyle name="Comma 5 5" xfId="2031"/>
    <cellStyle name="Comma 5 5 2" xfId="2032"/>
    <cellStyle name="Comma 5 5 2 2" xfId="2033"/>
    <cellStyle name="Comma 5 5 2 2 2" xfId="2034"/>
    <cellStyle name="Comma 5 5 2 3" xfId="2035"/>
    <cellStyle name="Comma 5 5 2 4" xfId="2036"/>
    <cellStyle name="Comma 5 5 3" xfId="2037"/>
    <cellStyle name="Comma 5 5 3 2" xfId="2038"/>
    <cellStyle name="Comma 5 5 3 2 2" xfId="2039"/>
    <cellStyle name="Comma 5 5 3 3" xfId="2040"/>
    <cellStyle name="Comma 5 5 3 4" xfId="2041"/>
    <cellStyle name="Comma 5 5 4" xfId="2042"/>
    <cellStyle name="Comma 5 5 4 2" xfId="2043"/>
    <cellStyle name="Comma 5 5 4 2 2" xfId="2044"/>
    <cellStyle name="Comma 5 5 4 3" xfId="2045"/>
    <cellStyle name="Comma 5 5 4 4" xfId="2046"/>
    <cellStyle name="Comma 5 5 5" xfId="2047"/>
    <cellStyle name="Comma 5 5 5 2" xfId="2048"/>
    <cellStyle name="Comma 5 5 5 2 2" xfId="2049"/>
    <cellStyle name="Comma 5 5 5 3" xfId="2050"/>
    <cellStyle name="Comma 5 5 5 4" xfId="2051"/>
    <cellStyle name="Comma 5 5 6" xfId="2052"/>
    <cellStyle name="Comma 5 5 6 2" xfId="2053"/>
    <cellStyle name="Comma 5 5 6 3" xfId="2054"/>
    <cellStyle name="Comma 5 5 7" xfId="2055"/>
    <cellStyle name="Comma 5 5 7 2" xfId="2056"/>
    <cellStyle name="Comma 5 5 8" xfId="2057"/>
    <cellStyle name="Comma 5 5 9" xfId="2058"/>
    <cellStyle name="Comma 5 6" xfId="2059"/>
    <cellStyle name="Comma 5 6 2" xfId="2060"/>
    <cellStyle name="Comma 5 6 2 2" xfId="2061"/>
    <cellStyle name="Comma 5 6 3" xfId="2062"/>
    <cellStyle name="Comma 5 6 4" xfId="2063"/>
    <cellStyle name="Comma 5 7" xfId="2064"/>
    <cellStyle name="Comma 5 7 2" xfId="2065"/>
    <cellStyle name="Comma 5 7 2 2" xfId="2066"/>
    <cellStyle name="Comma 5 7 3" xfId="2067"/>
    <cellStyle name="Comma 5 7 4" xfId="2068"/>
    <cellStyle name="Comma 5 8" xfId="2069"/>
    <cellStyle name="Comma 5 8 2" xfId="2070"/>
    <cellStyle name="Comma 5 8 2 2" xfId="2071"/>
    <cellStyle name="Comma 5 8 3" xfId="2072"/>
    <cellStyle name="Comma 5 8 4" xfId="2073"/>
    <cellStyle name="Comma 5 9" xfId="2074"/>
    <cellStyle name="Comma 5 9 2" xfId="2075"/>
    <cellStyle name="Comma 5 9 2 2" xfId="2076"/>
    <cellStyle name="Comma 5 9 3" xfId="2077"/>
    <cellStyle name="Comma 5 9 4" xfId="2078"/>
    <cellStyle name="Comma 6" xfId="2079"/>
    <cellStyle name="Comma 6 10" xfId="2080"/>
    <cellStyle name="Comma 6 10 2" xfId="2081"/>
    <cellStyle name="Comma 6 10 3" xfId="2082"/>
    <cellStyle name="Comma 6 11" xfId="2083"/>
    <cellStyle name="Comma 6 11 2" xfId="2084"/>
    <cellStyle name="Comma 6 12" xfId="2085"/>
    <cellStyle name="Comma 6 13" xfId="2086"/>
    <cellStyle name="Comma 6 2" xfId="2087"/>
    <cellStyle name="Comma 6 2 10" xfId="2088"/>
    <cellStyle name="Comma 6 2 2" xfId="2089"/>
    <cellStyle name="Comma 6 2 2 2" xfId="2090"/>
    <cellStyle name="Comma 6 2 2 2 2" xfId="2091"/>
    <cellStyle name="Comma 6 2 2 2 2 2" xfId="2092"/>
    <cellStyle name="Comma 6 2 2 2 3" xfId="2093"/>
    <cellStyle name="Comma 6 2 2 2 4" xfId="2094"/>
    <cellStyle name="Comma 6 2 2 3" xfId="2095"/>
    <cellStyle name="Comma 6 2 2 3 2" xfId="2096"/>
    <cellStyle name="Comma 6 2 2 3 2 2" xfId="2097"/>
    <cellStyle name="Comma 6 2 2 3 3" xfId="2098"/>
    <cellStyle name="Comma 6 2 2 3 4" xfId="2099"/>
    <cellStyle name="Comma 6 2 2 4" xfId="2100"/>
    <cellStyle name="Comma 6 2 2 4 2" xfId="2101"/>
    <cellStyle name="Comma 6 2 2 4 2 2" xfId="2102"/>
    <cellStyle name="Comma 6 2 2 4 3" xfId="2103"/>
    <cellStyle name="Comma 6 2 2 4 4" xfId="2104"/>
    <cellStyle name="Comma 6 2 2 5" xfId="2105"/>
    <cellStyle name="Comma 6 2 2 5 2" xfId="2106"/>
    <cellStyle name="Comma 6 2 2 5 2 2" xfId="2107"/>
    <cellStyle name="Comma 6 2 2 5 3" xfId="2108"/>
    <cellStyle name="Comma 6 2 2 5 4" xfId="2109"/>
    <cellStyle name="Comma 6 2 2 6" xfId="2110"/>
    <cellStyle name="Comma 6 2 2 6 2" xfId="2111"/>
    <cellStyle name="Comma 6 2 2 6 3" xfId="2112"/>
    <cellStyle name="Comma 6 2 2 7" xfId="2113"/>
    <cellStyle name="Comma 6 2 2 7 2" xfId="2114"/>
    <cellStyle name="Comma 6 2 2 8" xfId="2115"/>
    <cellStyle name="Comma 6 2 2 9" xfId="2116"/>
    <cellStyle name="Comma 6 2 3" xfId="2117"/>
    <cellStyle name="Comma 6 2 3 2" xfId="2118"/>
    <cellStyle name="Comma 6 2 3 2 2" xfId="2119"/>
    <cellStyle name="Comma 6 2 3 3" xfId="2120"/>
    <cellStyle name="Comma 6 2 3 4" xfId="2121"/>
    <cellStyle name="Comma 6 2 4" xfId="2122"/>
    <cellStyle name="Comma 6 2 4 2" xfId="2123"/>
    <cellStyle name="Comma 6 2 4 2 2" xfId="2124"/>
    <cellStyle name="Comma 6 2 4 3" xfId="2125"/>
    <cellStyle name="Comma 6 2 4 4" xfId="2126"/>
    <cellStyle name="Comma 6 2 5" xfId="2127"/>
    <cellStyle name="Comma 6 2 5 2" xfId="2128"/>
    <cellStyle name="Comma 6 2 5 2 2" xfId="2129"/>
    <cellStyle name="Comma 6 2 5 3" xfId="2130"/>
    <cellStyle name="Comma 6 2 5 4" xfId="2131"/>
    <cellStyle name="Comma 6 2 6" xfId="2132"/>
    <cellStyle name="Comma 6 2 6 2" xfId="2133"/>
    <cellStyle name="Comma 6 2 6 2 2" xfId="2134"/>
    <cellStyle name="Comma 6 2 6 3" xfId="2135"/>
    <cellStyle name="Comma 6 2 6 4" xfId="2136"/>
    <cellStyle name="Comma 6 2 7" xfId="2137"/>
    <cellStyle name="Comma 6 2 7 2" xfId="2138"/>
    <cellStyle name="Comma 6 2 7 3" xfId="2139"/>
    <cellStyle name="Comma 6 2 8" xfId="2140"/>
    <cellStyle name="Comma 6 2 8 2" xfId="2141"/>
    <cellStyle name="Comma 6 2 9" xfId="2142"/>
    <cellStyle name="Comma 6 3" xfId="2143"/>
    <cellStyle name="Comma 6 3 10" xfId="2144"/>
    <cellStyle name="Comma 6 3 2" xfId="2145"/>
    <cellStyle name="Comma 6 3 2 2" xfId="2146"/>
    <cellStyle name="Comma 6 3 2 2 2" xfId="2147"/>
    <cellStyle name="Comma 6 3 2 2 2 2" xfId="2148"/>
    <cellStyle name="Comma 6 3 2 2 3" xfId="2149"/>
    <cellStyle name="Comma 6 3 2 2 4" xfId="2150"/>
    <cellStyle name="Comma 6 3 2 3" xfId="2151"/>
    <cellStyle name="Comma 6 3 2 3 2" xfId="2152"/>
    <cellStyle name="Comma 6 3 2 3 2 2" xfId="2153"/>
    <cellStyle name="Comma 6 3 2 3 3" xfId="2154"/>
    <cellStyle name="Comma 6 3 2 3 4" xfId="2155"/>
    <cellStyle name="Comma 6 3 2 4" xfId="2156"/>
    <cellStyle name="Comma 6 3 2 4 2" xfId="2157"/>
    <cellStyle name="Comma 6 3 2 4 2 2" xfId="2158"/>
    <cellStyle name="Comma 6 3 2 4 3" xfId="2159"/>
    <cellStyle name="Comma 6 3 2 4 4" xfId="2160"/>
    <cellStyle name="Comma 6 3 2 5" xfId="2161"/>
    <cellStyle name="Comma 6 3 2 5 2" xfId="2162"/>
    <cellStyle name="Comma 6 3 2 5 2 2" xfId="2163"/>
    <cellStyle name="Comma 6 3 2 5 3" xfId="2164"/>
    <cellStyle name="Comma 6 3 2 5 4" xfId="2165"/>
    <cellStyle name="Comma 6 3 2 6" xfId="2166"/>
    <cellStyle name="Comma 6 3 2 6 2" xfId="2167"/>
    <cellStyle name="Comma 6 3 2 6 3" xfId="2168"/>
    <cellStyle name="Comma 6 3 2 7" xfId="2169"/>
    <cellStyle name="Comma 6 3 2 7 2" xfId="2170"/>
    <cellStyle name="Comma 6 3 2 8" xfId="2171"/>
    <cellStyle name="Comma 6 3 2 9" xfId="2172"/>
    <cellStyle name="Comma 6 3 3" xfId="2173"/>
    <cellStyle name="Comma 6 3 3 2" xfId="2174"/>
    <cellStyle name="Comma 6 3 3 2 2" xfId="2175"/>
    <cellStyle name="Comma 6 3 3 3" xfId="2176"/>
    <cellStyle name="Comma 6 3 3 4" xfId="2177"/>
    <cellStyle name="Comma 6 3 4" xfId="2178"/>
    <cellStyle name="Comma 6 3 4 2" xfId="2179"/>
    <cellStyle name="Comma 6 3 4 2 2" xfId="2180"/>
    <cellStyle name="Comma 6 3 4 3" xfId="2181"/>
    <cellStyle name="Comma 6 3 4 4" xfId="2182"/>
    <cellStyle name="Comma 6 3 5" xfId="2183"/>
    <cellStyle name="Comma 6 3 5 2" xfId="2184"/>
    <cellStyle name="Comma 6 3 5 2 2" xfId="2185"/>
    <cellStyle name="Comma 6 3 5 3" xfId="2186"/>
    <cellStyle name="Comma 6 3 5 4" xfId="2187"/>
    <cellStyle name="Comma 6 3 6" xfId="2188"/>
    <cellStyle name="Comma 6 3 6 2" xfId="2189"/>
    <cellStyle name="Comma 6 3 6 2 2" xfId="2190"/>
    <cellStyle name="Comma 6 3 6 3" xfId="2191"/>
    <cellStyle name="Comma 6 3 6 4" xfId="2192"/>
    <cellStyle name="Comma 6 3 7" xfId="2193"/>
    <cellStyle name="Comma 6 3 7 2" xfId="2194"/>
    <cellStyle name="Comma 6 3 7 3" xfId="2195"/>
    <cellStyle name="Comma 6 3 8" xfId="2196"/>
    <cellStyle name="Comma 6 3 8 2" xfId="2197"/>
    <cellStyle name="Comma 6 3 9" xfId="2198"/>
    <cellStyle name="Comma 6 4" xfId="2199"/>
    <cellStyle name="Comma 6 4 10" xfId="2200"/>
    <cellStyle name="Comma 6 4 2" xfId="2201"/>
    <cellStyle name="Comma 6 4 2 2" xfId="2202"/>
    <cellStyle name="Comma 6 4 2 2 2" xfId="2203"/>
    <cellStyle name="Comma 6 4 2 2 2 2" xfId="2204"/>
    <cellStyle name="Comma 6 4 2 2 3" xfId="2205"/>
    <cellStyle name="Comma 6 4 2 2 4" xfId="2206"/>
    <cellStyle name="Comma 6 4 2 3" xfId="2207"/>
    <cellStyle name="Comma 6 4 2 3 2" xfId="2208"/>
    <cellStyle name="Comma 6 4 2 3 2 2" xfId="2209"/>
    <cellStyle name="Comma 6 4 2 3 3" xfId="2210"/>
    <cellStyle name="Comma 6 4 2 3 4" xfId="2211"/>
    <cellStyle name="Comma 6 4 2 4" xfId="2212"/>
    <cellStyle name="Comma 6 4 2 4 2" xfId="2213"/>
    <cellStyle name="Comma 6 4 2 4 2 2" xfId="2214"/>
    <cellStyle name="Comma 6 4 2 4 3" xfId="2215"/>
    <cellStyle name="Comma 6 4 2 4 4" xfId="2216"/>
    <cellStyle name="Comma 6 4 2 5" xfId="2217"/>
    <cellStyle name="Comma 6 4 2 5 2" xfId="2218"/>
    <cellStyle name="Comma 6 4 2 5 2 2" xfId="2219"/>
    <cellStyle name="Comma 6 4 2 5 3" xfId="2220"/>
    <cellStyle name="Comma 6 4 2 5 4" xfId="2221"/>
    <cellStyle name="Comma 6 4 2 6" xfId="2222"/>
    <cellStyle name="Comma 6 4 2 6 2" xfId="2223"/>
    <cellStyle name="Comma 6 4 2 6 3" xfId="2224"/>
    <cellStyle name="Comma 6 4 2 7" xfId="2225"/>
    <cellStyle name="Comma 6 4 2 7 2" xfId="2226"/>
    <cellStyle name="Comma 6 4 2 8" xfId="2227"/>
    <cellStyle name="Comma 6 4 2 9" xfId="2228"/>
    <cellStyle name="Comma 6 4 3" xfId="2229"/>
    <cellStyle name="Comma 6 4 3 2" xfId="2230"/>
    <cellStyle name="Comma 6 4 3 2 2" xfId="2231"/>
    <cellStyle name="Comma 6 4 3 3" xfId="2232"/>
    <cellStyle name="Comma 6 4 3 4" xfId="2233"/>
    <cellStyle name="Comma 6 4 4" xfId="2234"/>
    <cellStyle name="Comma 6 4 4 2" xfId="2235"/>
    <cellStyle name="Comma 6 4 4 2 2" xfId="2236"/>
    <cellStyle name="Comma 6 4 4 3" xfId="2237"/>
    <cellStyle name="Comma 6 4 4 4" xfId="2238"/>
    <cellStyle name="Comma 6 4 5" xfId="2239"/>
    <cellStyle name="Comma 6 4 5 2" xfId="2240"/>
    <cellStyle name="Comma 6 4 5 2 2" xfId="2241"/>
    <cellStyle name="Comma 6 4 5 3" xfId="2242"/>
    <cellStyle name="Comma 6 4 5 4" xfId="2243"/>
    <cellStyle name="Comma 6 4 6" xfId="2244"/>
    <cellStyle name="Comma 6 4 6 2" xfId="2245"/>
    <cellStyle name="Comma 6 4 6 2 2" xfId="2246"/>
    <cellStyle name="Comma 6 4 6 3" xfId="2247"/>
    <cellStyle name="Comma 6 4 6 4" xfId="2248"/>
    <cellStyle name="Comma 6 4 7" xfId="2249"/>
    <cellStyle name="Comma 6 4 7 2" xfId="2250"/>
    <cellStyle name="Comma 6 4 7 3" xfId="2251"/>
    <cellStyle name="Comma 6 4 8" xfId="2252"/>
    <cellStyle name="Comma 6 4 8 2" xfId="2253"/>
    <cellStyle name="Comma 6 4 9" xfId="2254"/>
    <cellStyle name="Comma 6 5" xfId="2255"/>
    <cellStyle name="Comma 6 5 2" xfId="2256"/>
    <cellStyle name="Comma 6 5 2 2" xfId="2257"/>
    <cellStyle name="Comma 6 5 2 2 2" xfId="2258"/>
    <cellStyle name="Comma 6 5 2 3" xfId="2259"/>
    <cellStyle name="Comma 6 5 2 4" xfId="2260"/>
    <cellStyle name="Comma 6 5 3" xfId="2261"/>
    <cellStyle name="Comma 6 5 3 2" xfId="2262"/>
    <cellStyle name="Comma 6 5 3 2 2" xfId="2263"/>
    <cellStyle name="Comma 6 5 3 3" xfId="2264"/>
    <cellStyle name="Comma 6 5 3 4" xfId="2265"/>
    <cellStyle name="Comma 6 5 4" xfId="2266"/>
    <cellStyle name="Comma 6 5 4 2" xfId="2267"/>
    <cellStyle name="Comma 6 5 4 2 2" xfId="2268"/>
    <cellStyle name="Comma 6 5 4 3" xfId="2269"/>
    <cellStyle name="Comma 6 5 4 4" xfId="2270"/>
    <cellStyle name="Comma 6 5 5" xfId="2271"/>
    <cellStyle name="Comma 6 5 5 2" xfId="2272"/>
    <cellStyle name="Comma 6 5 5 2 2" xfId="2273"/>
    <cellStyle name="Comma 6 5 5 3" xfId="2274"/>
    <cellStyle name="Comma 6 5 5 4" xfId="2275"/>
    <cellStyle name="Comma 6 5 6" xfId="2276"/>
    <cellStyle name="Comma 6 5 6 2" xfId="2277"/>
    <cellStyle name="Comma 6 5 6 3" xfId="2278"/>
    <cellStyle name="Comma 6 5 7" xfId="2279"/>
    <cellStyle name="Comma 6 5 7 2" xfId="2280"/>
    <cellStyle name="Comma 6 5 8" xfId="2281"/>
    <cellStyle name="Comma 6 5 9" xfId="2282"/>
    <cellStyle name="Comma 6 6" xfId="2283"/>
    <cellStyle name="Comma 6 6 2" xfId="2284"/>
    <cellStyle name="Comma 6 6 2 2" xfId="2285"/>
    <cellStyle name="Comma 6 6 3" xfId="2286"/>
    <cellStyle name="Comma 6 6 4" xfId="2287"/>
    <cellStyle name="Comma 6 7" xfId="2288"/>
    <cellStyle name="Comma 6 7 2" xfId="2289"/>
    <cellStyle name="Comma 6 7 2 2" xfId="2290"/>
    <cellStyle name="Comma 6 7 3" xfId="2291"/>
    <cellStyle name="Comma 6 7 4" xfId="2292"/>
    <cellStyle name="Comma 6 8" xfId="2293"/>
    <cellStyle name="Comma 6 8 2" xfId="2294"/>
    <cellStyle name="Comma 6 8 2 2" xfId="2295"/>
    <cellStyle name="Comma 6 8 3" xfId="2296"/>
    <cellStyle name="Comma 6 8 4" xfId="2297"/>
    <cellStyle name="Comma 6 9" xfId="2298"/>
    <cellStyle name="Comma 6 9 2" xfId="2299"/>
    <cellStyle name="Comma 6 9 2 2" xfId="2300"/>
    <cellStyle name="Comma 6 9 3" xfId="2301"/>
    <cellStyle name="Comma 6 9 4" xfId="2302"/>
    <cellStyle name="Comma 7" xfId="2303"/>
    <cellStyle name="Comma 7 10" xfId="2304"/>
    <cellStyle name="Comma 7 10 2" xfId="2305"/>
    <cellStyle name="Comma 7 10 3" xfId="2306"/>
    <cellStyle name="Comma 7 11" xfId="2307"/>
    <cellStyle name="Comma 7 11 2" xfId="2308"/>
    <cellStyle name="Comma 7 12" xfId="2309"/>
    <cellStyle name="Comma 7 13" xfId="2310"/>
    <cellStyle name="Comma 7 2" xfId="2311"/>
    <cellStyle name="Comma 7 2 10" xfId="2312"/>
    <cellStyle name="Comma 7 2 2" xfId="2313"/>
    <cellStyle name="Comma 7 2 2 2" xfId="2314"/>
    <cellStyle name="Comma 7 2 2 2 2" xfId="2315"/>
    <cellStyle name="Comma 7 2 2 2 2 2" xfId="2316"/>
    <cellStyle name="Comma 7 2 2 2 3" xfId="2317"/>
    <cellStyle name="Comma 7 2 2 2 4" xfId="2318"/>
    <cellStyle name="Comma 7 2 2 3" xfId="2319"/>
    <cellStyle name="Comma 7 2 2 3 2" xfId="2320"/>
    <cellStyle name="Comma 7 2 2 3 2 2" xfId="2321"/>
    <cellStyle name="Comma 7 2 2 3 3" xfId="2322"/>
    <cellStyle name="Comma 7 2 2 3 4" xfId="2323"/>
    <cellStyle name="Comma 7 2 2 4" xfId="2324"/>
    <cellStyle name="Comma 7 2 2 4 2" xfId="2325"/>
    <cellStyle name="Comma 7 2 2 4 2 2" xfId="2326"/>
    <cellStyle name="Comma 7 2 2 4 3" xfId="2327"/>
    <cellStyle name="Comma 7 2 2 4 4" xfId="2328"/>
    <cellStyle name="Comma 7 2 2 5" xfId="2329"/>
    <cellStyle name="Comma 7 2 2 5 2" xfId="2330"/>
    <cellStyle name="Comma 7 2 2 5 2 2" xfId="2331"/>
    <cellStyle name="Comma 7 2 2 5 3" xfId="2332"/>
    <cellStyle name="Comma 7 2 2 5 4" xfId="2333"/>
    <cellStyle name="Comma 7 2 2 6" xfId="2334"/>
    <cellStyle name="Comma 7 2 2 6 2" xfId="2335"/>
    <cellStyle name="Comma 7 2 2 6 3" xfId="2336"/>
    <cellStyle name="Comma 7 2 2 7" xfId="2337"/>
    <cellStyle name="Comma 7 2 2 7 2" xfId="2338"/>
    <cellStyle name="Comma 7 2 2 8" xfId="2339"/>
    <cellStyle name="Comma 7 2 2 9" xfId="2340"/>
    <cellStyle name="Comma 7 2 3" xfId="2341"/>
    <cellStyle name="Comma 7 2 3 2" xfId="2342"/>
    <cellStyle name="Comma 7 2 3 2 2" xfId="2343"/>
    <cellStyle name="Comma 7 2 3 3" xfId="2344"/>
    <cellStyle name="Comma 7 2 3 4" xfId="2345"/>
    <cellStyle name="Comma 7 2 4" xfId="2346"/>
    <cellStyle name="Comma 7 2 4 2" xfId="2347"/>
    <cellStyle name="Comma 7 2 4 2 2" xfId="2348"/>
    <cellStyle name="Comma 7 2 4 3" xfId="2349"/>
    <cellStyle name="Comma 7 2 4 4" xfId="2350"/>
    <cellStyle name="Comma 7 2 5" xfId="2351"/>
    <cellStyle name="Comma 7 2 5 2" xfId="2352"/>
    <cellStyle name="Comma 7 2 5 2 2" xfId="2353"/>
    <cellStyle name="Comma 7 2 5 3" xfId="2354"/>
    <cellStyle name="Comma 7 2 5 4" xfId="2355"/>
    <cellStyle name="Comma 7 2 6" xfId="2356"/>
    <cellStyle name="Comma 7 2 6 2" xfId="2357"/>
    <cellStyle name="Comma 7 2 6 2 2" xfId="2358"/>
    <cellStyle name="Comma 7 2 6 3" xfId="2359"/>
    <cellStyle name="Comma 7 2 6 4" xfId="2360"/>
    <cellStyle name="Comma 7 2 7" xfId="2361"/>
    <cellStyle name="Comma 7 2 7 2" xfId="2362"/>
    <cellStyle name="Comma 7 2 7 3" xfId="2363"/>
    <cellStyle name="Comma 7 2 8" xfId="2364"/>
    <cellStyle name="Comma 7 2 8 2" xfId="2365"/>
    <cellStyle name="Comma 7 2 9" xfId="2366"/>
    <cellStyle name="Comma 7 3" xfId="2367"/>
    <cellStyle name="Comma 7 3 10" xfId="2368"/>
    <cellStyle name="Comma 7 3 2" xfId="2369"/>
    <cellStyle name="Comma 7 3 2 2" xfId="2370"/>
    <cellStyle name="Comma 7 3 2 2 2" xfId="2371"/>
    <cellStyle name="Comma 7 3 2 2 2 2" xfId="2372"/>
    <cellStyle name="Comma 7 3 2 2 3" xfId="2373"/>
    <cellStyle name="Comma 7 3 2 2 4" xfId="2374"/>
    <cellStyle name="Comma 7 3 2 3" xfId="2375"/>
    <cellStyle name="Comma 7 3 2 3 2" xfId="2376"/>
    <cellStyle name="Comma 7 3 2 3 2 2" xfId="2377"/>
    <cellStyle name="Comma 7 3 2 3 3" xfId="2378"/>
    <cellStyle name="Comma 7 3 2 3 4" xfId="2379"/>
    <cellStyle name="Comma 7 3 2 4" xfId="2380"/>
    <cellStyle name="Comma 7 3 2 4 2" xfId="2381"/>
    <cellStyle name="Comma 7 3 2 4 2 2" xfId="2382"/>
    <cellStyle name="Comma 7 3 2 4 3" xfId="2383"/>
    <cellStyle name="Comma 7 3 2 4 4" xfId="2384"/>
    <cellStyle name="Comma 7 3 2 5" xfId="2385"/>
    <cellStyle name="Comma 7 3 2 5 2" xfId="2386"/>
    <cellStyle name="Comma 7 3 2 5 2 2" xfId="2387"/>
    <cellStyle name="Comma 7 3 2 5 3" xfId="2388"/>
    <cellStyle name="Comma 7 3 2 5 4" xfId="2389"/>
    <cellStyle name="Comma 7 3 2 6" xfId="2390"/>
    <cellStyle name="Comma 7 3 2 6 2" xfId="2391"/>
    <cellStyle name="Comma 7 3 2 6 3" xfId="2392"/>
    <cellStyle name="Comma 7 3 2 7" xfId="2393"/>
    <cellStyle name="Comma 7 3 2 7 2" xfId="2394"/>
    <cellStyle name="Comma 7 3 2 8" xfId="2395"/>
    <cellStyle name="Comma 7 3 2 9" xfId="2396"/>
    <cellStyle name="Comma 7 3 3" xfId="2397"/>
    <cellStyle name="Comma 7 3 3 2" xfId="2398"/>
    <cellStyle name="Comma 7 3 3 2 2" xfId="2399"/>
    <cellStyle name="Comma 7 3 3 3" xfId="2400"/>
    <cellStyle name="Comma 7 3 3 4" xfId="2401"/>
    <cellStyle name="Comma 7 3 4" xfId="2402"/>
    <cellStyle name="Comma 7 3 4 2" xfId="2403"/>
    <cellStyle name="Comma 7 3 4 2 2" xfId="2404"/>
    <cellStyle name="Comma 7 3 4 3" xfId="2405"/>
    <cellStyle name="Comma 7 3 4 4" xfId="2406"/>
    <cellStyle name="Comma 7 3 5" xfId="2407"/>
    <cellStyle name="Comma 7 3 5 2" xfId="2408"/>
    <cellStyle name="Comma 7 3 5 2 2" xfId="2409"/>
    <cellStyle name="Comma 7 3 5 3" xfId="2410"/>
    <cellStyle name="Comma 7 3 5 4" xfId="2411"/>
    <cellStyle name="Comma 7 3 6" xfId="2412"/>
    <cellStyle name="Comma 7 3 6 2" xfId="2413"/>
    <cellStyle name="Comma 7 3 6 2 2" xfId="2414"/>
    <cellStyle name="Comma 7 3 6 3" xfId="2415"/>
    <cellStyle name="Comma 7 3 6 4" xfId="2416"/>
    <cellStyle name="Comma 7 3 7" xfId="2417"/>
    <cellStyle name="Comma 7 3 7 2" xfId="2418"/>
    <cellStyle name="Comma 7 3 7 3" xfId="2419"/>
    <cellStyle name="Comma 7 3 8" xfId="2420"/>
    <cellStyle name="Comma 7 3 8 2" xfId="2421"/>
    <cellStyle name="Comma 7 3 9" xfId="2422"/>
    <cellStyle name="Comma 7 4" xfId="2423"/>
    <cellStyle name="Comma 7 4 10" xfId="2424"/>
    <cellStyle name="Comma 7 4 2" xfId="2425"/>
    <cellStyle name="Comma 7 4 2 2" xfId="2426"/>
    <cellStyle name="Comma 7 4 2 2 2" xfId="2427"/>
    <cellStyle name="Comma 7 4 2 2 2 2" xfId="2428"/>
    <cellStyle name="Comma 7 4 2 2 3" xfId="2429"/>
    <cellStyle name="Comma 7 4 2 2 4" xfId="2430"/>
    <cellStyle name="Comma 7 4 2 3" xfId="2431"/>
    <cellStyle name="Comma 7 4 2 3 2" xfId="2432"/>
    <cellStyle name="Comma 7 4 2 3 2 2" xfId="2433"/>
    <cellStyle name="Comma 7 4 2 3 3" xfId="2434"/>
    <cellStyle name="Comma 7 4 2 3 4" xfId="2435"/>
    <cellStyle name="Comma 7 4 2 4" xfId="2436"/>
    <cellStyle name="Comma 7 4 2 4 2" xfId="2437"/>
    <cellStyle name="Comma 7 4 2 4 2 2" xfId="2438"/>
    <cellStyle name="Comma 7 4 2 4 3" xfId="2439"/>
    <cellStyle name="Comma 7 4 2 4 4" xfId="2440"/>
    <cellStyle name="Comma 7 4 2 5" xfId="2441"/>
    <cellStyle name="Comma 7 4 2 5 2" xfId="2442"/>
    <cellStyle name="Comma 7 4 2 5 2 2" xfId="2443"/>
    <cellStyle name="Comma 7 4 2 5 3" xfId="2444"/>
    <cellStyle name="Comma 7 4 2 5 4" xfId="2445"/>
    <cellStyle name="Comma 7 4 2 6" xfId="2446"/>
    <cellStyle name="Comma 7 4 2 6 2" xfId="2447"/>
    <cellStyle name="Comma 7 4 2 6 3" xfId="2448"/>
    <cellStyle name="Comma 7 4 2 7" xfId="2449"/>
    <cellStyle name="Comma 7 4 2 7 2" xfId="2450"/>
    <cellStyle name="Comma 7 4 2 8" xfId="2451"/>
    <cellStyle name="Comma 7 4 2 9" xfId="2452"/>
    <cellStyle name="Comma 7 4 3" xfId="2453"/>
    <cellStyle name="Comma 7 4 3 2" xfId="2454"/>
    <cellStyle name="Comma 7 4 3 2 2" xfId="2455"/>
    <cellStyle name="Comma 7 4 3 3" xfId="2456"/>
    <cellStyle name="Comma 7 4 3 4" xfId="2457"/>
    <cellStyle name="Comma 7 4 4" xfId="2458"/>
    <cellStyle name="Comma 7 4 4 2" xfId="2459"/>
    <cellStyle name="Comma 7 4 4 2 2" xfId="2460"/>
    <cellStyle name="Comma 7 4 4 3" xfId="2461"/>
    <cellStyle name="Comma 7 4 4 4" xfId="2462"/>
    <cellStyle name="Comma 7 4 5" xfId="2463"/>
    <cellStyle name="Comma 7 4 5 2" xfId="2464"/>
    <cellStyle name="Comma 7 4 5 2 2" xfId="2465"/>
    <cellStyle name="Comma 7 4 5 3" xfId="2466"/>
    <cellStyle name="Comma 7 4 5 4" xfId="2467"/>
    <cellStyle name="Comma 7 4 6" xfId="2468"/>
    <cellStyle name="Comma 7 4 6 2" xfId="2469"/>
    <cellStyle name="Comma 7 4 6 2 2" xfId="2470"/>
    <cellStyle name="Comma 7 4 6 3" xfId="2471"/>
    <cellStyle name="Comma 7 4 6 4" xfId="2472"/>
    <cellStyle name="Comma 7 4 7" xfId="2473"/>
    <cellStyle name="Comma 7 4 7 2" xfId="2474"/>
    <cellStyle name="Comma 7 4 7 3" xfId="2475"/>
    <cellStyle name="Comma 7 4 8" xfId="2476"/>
    <cellStyle name="Comma 7 4 8 2" xfId="2477"/>
    <cellStyle name="Comma 7 4 9" xfId="2478"/>
    <cellStyle name="Comma 7 5" xfId="2479"/>
    <cellStyle name="Comma 7 5 2" xfId="2480"/>
    <cellStyle name="Comma 7 5 2 2" xfId="2481"/>
    <cellStyle name="Comma 7 5 2 2 2" xfId="2482"/>
    <cellStyle name="Comma 7 5 2 3" xfId="2483"/>
    <cellStyle name="Comma 7 5 2 4" xfId="2484"/>
    <cellStyle name="Comma 7 5 3" xfId="2485"/>
    <cellStyle name="Comma 7 5 3 2" xfId="2486"/>
    <cellStyle name="Comma 7 5 3 2 2" xfId="2487"/>
    <cellStyle name="Comma 7 5 3 3" xfId="2488"/>
    <cellStyle name="Comma 7 5 3 4" xfId="2489"/>
    <cellStyle name="Comma 7 5 4" xfId="2490"/>
    <cellStyle name="Comma 7 5 4 2" xfId="2491"/>
    <cellStyle name="Comma 7 5 4 2 2" xfId="2492"/>
    <cellStyle name="Comma 7 5 4 3" xfId="2493"/>
    <cellStyle name="Comma 7 5 4 4" xfId="2494"/>
    <cellStyle name="Comma 7 5 5" xfId="2495"/>
    <cellStyle name="Comma 7 5 5 2" xfId="2496"/>
    <cellStyle name="Comma 7 5 5 2 2" xfId="2497"/>
    <cellStyle name="Comma 7 5 5 3" xfId="2498"/>
    <cellStyle name="Comma 7 5 5 4" xfId="2499"/>
    <cellStyle name="Comma 7 5 6" xfId="2500"/>
    <cellStyle name="Comma 7 5 6 2" xfId="2501"/>
    <cellStyle name="Comma 7 5 6 3" xfId="2502"/>
    <cellStyle name="Comma 7 5 7" xfId="2503"/>
    <cellStyle name="Comma 7 5 7 2" xfId="2504"/>
    <cellStyle name="Comma 7 5 8" xfId="2505"/>
    <cellStyle name="Comma 7 5 9" xfId="2506"/>
    <cellStyle name="Comma 7 6" xfId="2507"/>
    <cellStyle name="Comma 7 6 2" xfId="2508"/>
    <cellStyle name="Comma 7 6 2 2" xfId="2509"/>
    <cellStyle name="Comma 7 6 3" xfId="2510"/>
    <cellStyle name="Comma 7 6 4" xfId="2511"/>
    <cellStyle name="Comma 7 7" xfId="2512"/>
    <cellStyle name="Comma 7 7 2" xfId="2513"/>
    <cellStyle name="Comma 7 7 2 2" xfId="2514"/>
    <cellStyle name="Comma 7 7 3" xfId="2515"/>
    <cellStyle name="Comma 7 7 4" xfId="2516"/>
    <cellStyle name="Comma 7 8" xfId="2517"/>
    <cellStyle name="Comma 7 8 2" xfId="2518"/>
    <cellStyle name="Comma 7 8 2 2" xfId="2519"/>
    <cellStyle name="Comma 7 8 3" xfId="2520"/>
    <cellStyle name="Comma 7 8 4" xfId="2521"/>
    <cellStyle name="Comma 7 9" xfId="2522"/>
    <cellStyle name="Comma 7 9 2" xfId="2523"/>
    <cellStyle name="Comma 7 9 2 2" xfId="2524"/>
    <cellStyle name="Comma 7 9 3" xfId="2525"/>
    <cellStyle name="Comma 7 9 4" xfId="2526"/>
    <cellStyle name="Comma 8" xfId="2527"/>
    <cellStyle name="Comma 9" xfId="2559"/>
    <cellStyle name="DateLong" xfId="40"/>
    <cellStyle name="DateShort" xfId="41"/>
    <cellStyle name="Descriptor text" xfId="44"/>
    <cellStyle name="Factor" xfId="29"/>
    <cellStyle name="headerStyle" xfId="2528"/>
    <cellStyle name="Heading" xfId="43"/>
    <cellStyle name="Hyperlink 2" xfId="2529"/>
    <cellStyle name="NJS" xfId="2530"/>
    <cellStyle name="Normal" xfId="0" builtinId="0"/>
    <cellStyle name="Normal 10" xfId="2574"/>
    <cellStyle name="Normal 10 2" xfId="11"/>
    <cellStyle name="Normal 11" xfId="2625"/>
    <cellStyle name="Normal 12" xfId="32"/>
    <cellStyle name="Normal 13" xfId="2562"/>
    <cellStyle name="Normal 14" xfId="2626"/>
    <cellStyle name="Normal 15" xfId="2623"/>
    <cellStyle name="Normal 16" xfId="2624"/>
    <cellStyle name="Normal 17" xfId="2565"/>
    <cellStyle name="Normal 18" xfId="2627"/>
    <cellStyle name="Normal 19" xfId="160"/>
    <cellStyle name="Normal 2" xfId="6"/>
    <cellStyle name="Normal 2 2" xfId="7"/>
    <cellStyle name="Normal 2 3" xfId="12"/>
    <cellStyle name="Normal 2 3 2" xfId="36"/>
    <cellStyle name="Normal 2 4" xfId="77"/>
    <cellStyle name="Normal 20" xfId="2"/>
    <cellStyle name="Normal 21" xfId="2736"/>
    <cellStyle name="Normal 24" xfId="22"/>
    <cellStyle name="Normal 3" xfId="1"/>
    <cellStyle name="Normal 3 2" xfId="5"/>
    <cellStyle name="Normal 3 2 2" xfId="17"/>
    <cellStyle name="Normal 3 2 3" xfId="2531"/>
    <cellStyle name="Normal 3 3" xfId="31"/>
    <cellStyle name="Normal 3 3 2" xfId="19"/>
    <cellStyle name="Normal 3 4" xfId="14"/>
    <cellStyle name="Normal 3 7" xfId="10"/>
    <cellStyle name="Normal 3 7 2" xfId="2533"/>
    <cellStyle name="Normal 3 7 3" xfId="2534"/>
    <cellStyle name="Normal 3 7 4" xfId="2532"/>
    <cellStyle name="Normal 4" xfId="18"/>
    <cellStyle name="Normal 4 2" xfId="15"/>
    <cellStyle name="Normal 4 2 2" xfId="13"/>
    <cellStyle name="Normal 4 2 3" xfId="2563"/>
    <cellStyle name="Normal 4 3" xfId="2566"/>
    <cellStyle name="Normal 5" xfId="27"/>
    <cellStyle name="Normal 5 2" xfId="2536"/>
    <cellStyle name="Normal 5 3" xfId="2537"/>
    <cellStyle name="Normal 5 4" xfId="2538"/>
    <cellStyle name="Normal 5 5" xfId="30"/>
    <cellStyle name="Normal 5 6" xfId="2535"/>
    <cellStyle name="Normal 6" xfId="33"/>
    <cellStyle name="Normal 7" xfId="34"/>
    <cellStyle name="Normal 8" xfId="35"/>
    <cellStyle name="Normal 8 2" xfId="2570"/>
    <cellStyle name="Normal 8 3" xfId="161"/>
    <cellStyle name="Normal 9" xfId="2558"/>
    <cellStyle name="OfwatAmber" xfId="46"/>
    <cellStyle name="OfwatCalculation" xfId="47"/>
    <cellStyle name="OfwatCopy" xfId="48"/>
    <cellStyle name="OfwatDescTxt" xfId="49"/>
    <cellStyle name="OfwatEmphasis" xfId="50"/>
    <cellStyle name="OfwatGreen" xfId="51"/>
    <cellStyle name="OfwatHeaderTxt" xfId="52"/>
    <cellStyle name="OfwatInput" xfId="53"/>
    <cellStyle name="OfwatINVALID" xfId="54"/>
    <cellStyle name="OfwatNormal" xfId="55"/>
    <cellStyle name="OfwatRedPurple" xfId="56"/>
    <cellStyle name="Output Amounts" xfId="2539"/>
    <cellStyle name="Output Column Headings" xfId="2540"/>
    <cellStyle name="Output Line Items" xfId="2541"/>
    <cellStyle name="Output Report Heading" xfId="2542"/>
    <cellStyle name="Output Report Title" xfId="2543"/>
    <cellStyle name="Percent" xfId="2737" builtinId="5"/>
    <cellStyle name="Percent 2" xfId="9"/>
    <cellStyle name="Percent 2 2" xfId="16"/>
    <cellStyle name="Percent 2 2 2" xfId="2546"/>
    <cellStyle name="Percent 2 2 3" xfId="2547"/>
    <cellStyle name="Percent 2 2 4" xfId="2548"/>
    <cellStyle name="Percent 2 2 5" xfId="2564"/>
    <cellStyle name="Percent 2 2 6" xfId="2545"/>
    <cellStyle name="Percent 2 3" xfId="23"/>
    <cellStyle name="Percent 2 3 2" xfId="2550"/>
    <cellStyle name="Percent 2 3 3" xfId="2551"/>
    <cellStyle name="Percent 2 3 4" xfId="2568"/>
    <cellStyle name="Percent 2 3 5" xfId="2549"/>
    <cellStyle name="Percent 2 4" xfId="78"/>
    <cellStyle name="Percent 2 4 2" xfId="2553"/>
    <cellStyle name="Percent 2 4 3" xfId="2554"/>
    <cellStyle name="Percent 2 4 4" xfId="2595"/>
    <cellStyle name="Percent 2 4 5" xfId="2552"/>
    <cellStyle name="Percent 2 5" xfId="2555"/>
    <cellStyle name="Percent 2 6" xfId="2556"/>
    <cellStyle name="Percent 2 7" xfId="2557"/>
    <cellStyle name="Percent 2 8" xfId="2544"/>
    <cellStyle name="Percent 3" xfId="25"/>
    <cellStyle name="Percent 4" xfId="2560"/>
    <cellStyle name="Percent 5" xfId="4"/>
    <cellStyle name="Validation error" xfId="45"/>
    <cellStyle name="Year" xfId="42"/>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V23"/>
  <sheetViews>
    <sheetView zoomScale="80" zoomScaleNormal="80" workbookViewId="0">
      <selection activeCell="B2" sqref="B2"/>
    </sheetView>
  </sheetViews>
  <sheetFormatPr defaultColWidth="0" defaultRowHeight="14.25" zeroHeight="1"/>
  <cols>
    <col min="1" max="1" width="1.75" style="42" customWidth="1"/>
    <col min="2" max="6" width="8.75" style="42" customWidth="1"/>
    <col min="7" max="7" width="33.875" style="42" bestFit="1" customWidth="1"/>
    <col min="8" max="15" width="8.75" style="42" customWidth="1"/>
    <col min="16" max="16" width="1.75" style="42" customWidth="1"/>
    <col min="17" max="22" width="0" style="42" hidden="1" customWidth="1"/>
    <col min="23" max="16384" width="8.75" style="42" hidden="1"/>
  </cols>
  <sheetData>
    <row r="1" spans="2:15" ht="7.15" customHeight="1"/>
    <row r="2" spans="2:15" ht="18">
      <c r="B2" s="43" t="s">
        <v>259</v>
      </c>
    </row>
    <row r="3" spans="2:15"/>
    <row r="4" spans="2:15" ht="15">
      <c r="B4" s="46" t="s">
        <v>255</v>
      </c>
    </row>
    <row r="5" spans="2:15">
      <c r="B5" s="320" t="s">
        <v>260</v>
      </c>
      <c r="C5" s="320"/>
      <c r="D5" s="320"/>
      <c r="E5" s="320"/>
      <c r="F5" s="320"/>
      <c r="G5" s="320"/>
      <c r="H5" s="320"/>
      <c r="I5" s="320"/>
      <c r="J5" s="320"/>
      <c r="K5" s="320"/>
      <c r="L5" s="320"/>
      <c r="M5" s="320"/>
      <c r="N5" s="320"/>
      <c r="O5" s="320"/>
    </row>
    <row r="6" spans="2:15">
      <c r="B6" s="320"/>
      <c r="C6" s="320"/>
      <c r="D6" s="320"/>
      <c r="E6" s="320"/>
      <c r="F6" s="320"/>
      <c r="G6" s="320"/>
      <c r="H6" s="320"/>
      <c r="I6" s="320"/>
      <c r="J6" s="320"/>
      <c r="K6" s="320"/>
      <c r="L6" s="320"/>
      <c r="M6" s="320"/>
      <c r="N6" s="320"/>
      <c r="O6" s="320"/>
    </row>
    <row r="7" spans="2:15">
      <c r="B7" s="320"/>
      <c r="C7" s="320"/>
      <c r="D7" s="320"/>
      <c r="E7" s="320"/>
      <c r="F7" s="320"/>
      <c r="G7" s="320"/>
      <c r="H7" s="320"/>
      <c r="I7" s="320"/>
      <c r="J7" s="320"/>
      <c r="K7" s="320"/>
      <c r="L7" s="320"/>
      <c r="M7" s="320"/>
      <c r="N7" s="320"/>
      <c r="O7" s="320"/>
    </row>
    <row r="8" spans="2:15">
      <c r="B8" s="320"/>
      <c r="C8" s="320"/>
      <c r="D8" s="320"/>
      <c r="E8" s="320"/>
      <c r="F8" s="320"/>
      <c r="G8" s="320"/>
      <c r="H8" s="320"/>
      <c r="I8" s="320"/>
      <c r="J8" s="320"/>
      <c r="K8" s="320"/>
      <c r="L8" s="320"/>
      <c r="M8" s="320"/>
      <c r="N8" s="320"/>
      <c r="O8" s="320"/>
    </row>
    <row r="9" spans="2:15">
      <c r="B9" s="320"/>
      <c r="C9" s="320"/>
      <c r="D9" s="320"/>
      <c r="E9" s="320"/>
      <c r="F9" s="320"/>
      <c r="G9" s="320"/>
      <c r="H9" s="320"/>
      <c r="I9" s="320"/>
      <c r="J9" s="320"/>
      <c r="K9" s="320"/>
      <c r="L9" s="320"/>
      <c r="M9" s="320"/>
      <c r="N9" s="320"/>
      <c r="O9" s="320"/>
    </row>
    <row r="10" spans="2:15">
      <c r="B10" s="320"/>
      <c r="C10" s="320"/>
      <c r="D10" s="320"/>
      <c r="E10" s="320"/>
      <c r="F10" s="320"/>
      <c r="G10" s="320"/>
      <c r="H10" s="320"/>
      <c r="I10" s="320"/>
      <c r="J10" s="320"/>
      <c r="K10" s="320"/>
      <c r="L10" s="320"/>
      <c r="M10" s="320"/>
      <c r="N10" s="320"/>
      <c r="O10" s="320"/>
    </row>
    <row r="11" spans="2:15"/>
    <row r="12" spans="2:15" ht="15">
      <c r="B12" s="46" t="s">
        <v>257</v>
      </c>
    </row>
    <row r="13" spans="2:15" ht="13.9" customHeight="1">
      <c r="B13" s="44" t="s">
        <v>258</v>
      </c>
      <c r="C13" s="44"/>
      <c r="D13" s="44"/>
      <c r="E13" s="44"/>
      <c r="F13" s="44"/>
      <c r="G13" s="45" t="s">
        <v>204</v>
      </c>
      <c r="H13" s="44" t="s">
        <v>262</v>
      </c>
      <c r="I13" s="44"/>
      <c r="J13" s="44"/>
      <c r="K13" s="44"/>
      <c r="L13" s="44"/>
      <c r="M13" s="44"/>
      <c r="N13" s="44"/>
      <c r="O13" s="44"/>
    </row>
    <row r="14" spans="2:15">
      <c r="B14" s="44"/>
      <c r="C14" s="44"/>
      <c r="D14" s="44"/>
      <c r="E14" s="44"/>
      <c r="F14" s="44"/>
      <c r="G14" s="44"/>
      <c r="H14" s="44"/>
      <c r="I14" s="44"/>
      <c r="J14" s="44"/>
      <c r="K14" s="44"/>
      <c r="L14" s="44"/>
      <c r="M14" s="44"/>
      <c r="N14" s="44"/>
      <c r="O14" s="44"/>
    </row>
    <row r="15" spans="2:15">
      <c r="B15" s="320" t="s">
        <v>263</v>
      </c>
      <c r="C15" s="320"/>
      <c r="D15" s="320"/>
      <c r="E15" s="320"/>
      <c r="F15" s="320"/>
      <c r="G15" s="320"/>
      <c r="H15" s="320"/>
      <c r="I15" s="320"/>
      <c r="J15" s="320"/>
      <c r="K15" s="320"/>
      <c r="L15" s="320"/>
      <c r="M15" s="320"/>
      <c r="N15" s="320"/>
      <c r="O15" s="320"/>
    </row>
    <row r="16" spans="2:15">
      <c r="B16" s="320"/>
      <c r="C16" s="320"/>
      <c r="D16" s="320"/>
      <c r="E16" s="320"/>
      <c r="F16" s="320"/>
      <c r="G16" s="320"/>
      <c r="H16" s="320"/>
      <c r="I16" s="320"/>
      <c r="J16" s="320"/>
      <c r="K16" s="320"/>
      <c r="L16" s="320"/>
      <c r="M16" s="320"/>
      <c r="N16" s="320"/>
      <c r="O16" s="320"/>
    </row>
    <row r="17" spans="2:15">
      <c r="B17" s="44"/>
      <c r="C17" s="44"/>
      <c r="D17" s="44"/>
      <c r="E17" s="44"/>
      <c r="F17" s="44"/>
      <c r="G17" s="44"/>
      <c r="H17" s="44"/>
      <c r="I17" s="44"/>
      <c r="J17" s="44"/>
      <c r="K17" s="44"/>
      <c r="L17" s="44"/>
      <c r="M17" s="44"/>
      <c r="N17" s="44"/>
      <c r="O17" s="44"/>
    </row>
    <row r="18" spans="2:15"/>
    <row r="19" spans="2:15" ht="15">
      <c r="B19" s="46" t="s">
        <v>256</v>
      </c>
    </row>
    <row r="20" spans="2:15">
      <c r="B20" s="320" t="s">
        <v>261</v>
      </c>
      <c r="C20" s="320"/>
      <c r="D20" s="320"/>
      <c r="E20" s="320"/>
      <c r="F20" s="320"/>
      <c r="G20" s="320"/>
      <c r="H20" s="320"/>
      <c r="I20" s="320"/>
      <c r="J20" s="320"/>
      <c r="K20" s="320"/>
      <c r="L20" s="320"/>
      <c r="M20" s="320"/>
      <c r="N20" s="320"/>
      <c r="O20" s="320"/>
    </row>
    <row r="21" spans="2:15">
      <c r="B21" s="320"/>
      <c r="C21" s="320"/>
      <c r="D21" s="320"/>
      <c r="E21" s="320"/>
      <c r="F21" s="320"/>
      <c r="G21" s="320"/>
      <c r="H21" s="320"/>
      <c r="I21" s="320"/>
      <c r="J21" s="320"/>
      <c r="K21" s="320"/>
      <c r="L21" s="320"/>
      <c r="M21" s="320"/>
      <c r="N21" s="320"/>
      <c r="O21" s="320"/>
    </row>
    <row r="22" spans="2:15">
      <c r="B22" s="320"/>
      <c r="C22" s="320"/>
      <c r="D22" s="320"/>
      <c r="E22" s="320"/>
      <c r="F22" s="320"/>
      <c r="G22" s="320"/>
      <c r="H22" s="320"/>
      <c r="I22" s="320"/>
      <c r="J22" s="320"/>
      <c r="K22" s="320"/>
      <c r="L22" s="320"/>
      <c r="M22" s="320"/>
      <c r="N22" s="320"/>
      <c r="O22" s="320"/>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R63"/>
  <sheetViews>
    <sheetView showGridLines="0" tabSelected="1" zoomScale="80" zoomScaleNormal="80" workbookViewId="0">
      <selection activeCell="Q26" sqref="Q26"/>
    </sheetView>
  </sheetViews>
  <sheetFormatPr defaultColWidth="0" defaultRowHeight="14.25" zeroHeight="1"/>
  <cols>
    <col min="1" max="1" width="2.75" style="52" customWidth="1"/>
    <col min="2" max="2" width="6.75" style="52" customWidth="1"/>
    <col min="3" max="3" width="57.625" style="52" customWidth="1"/>
    <col min="4" max="4" width="10.25" style="52" bestFit="1" customWidth="1"/>
    <col min="5" max="5" width="7.75" style="52" bestFit="1" customWidth="1"/>
    <col min="6" max="6" width="5.75" style="52" customWidth="1"/>
    <col min="7" max="17" width="12.75" style="52" customWidth="1"/>
    <col min="18" max="18" width="5.75" style="52" customWidth="1"/>
    <col min="19" max="16384" width="8.75" style="52" hidden="1"/>
  </cols>
  <sheetData>
    <row r="1" spans="2:17" ht="18.75">
      <c r="B1" s="50" t="s">
        <v>99</v>
      </c>
      <c r="C1" s="50"/>
      <c r="D1" s="50"/>
      <c r="E1" s="50"/>
      <c r="F1" s="50"/>
      <c r="G1" s="50"/>
      <c r="H1" s="50"/>
      <c r="I1" s="50"/>
      <c r="J1" s="50"/>
      <c r="K1" s="50"/>
      <c r="L1" s="50"/>
      <c r="M1" s="50"/>
      <c r="N1" s="50"/>
      <c r="O1" s="50"/>
      <c r="P1" s="50"/>
      <c r="Q1" s="51" t="str">
        <f>Cover!$G$13</f>
        <v>Northumbrian Water</v>
      </c>
    </row>
    <row r="2" spans="2:17" ht="15" thickBot="1"/>
    <row r="3" spans="2:17" ht="39" thickBot="1">
      <c r="B3" s="330" t="s">
        <v>49</v>
      </c>
      <c r="C3" s="331"/>
      <c r="D3" s="53" t="s">
        <v>101</v>
      </c>
      <c r="E3" s="54" t="s">
        <v>51</v>
      </c>
      <c r="F3" s="55" t="s">
        <v>52</v>
      </c>
      <c r="G3" s="53" t="s">
        <v>0</v>
      </c>
      <c r="H3" s="53" t="s">
        <v>1</v>
      </c>
      <c r="I3" s="56" t="s">
        <v>265</v>
      </c>
      <c r="J3" s="57" t="s">
        <v>242</v>
      </c>
      <c r="K3" s="53" t="s">
        <v>241</v>
      </c>
      <c r="L3" s="53" t="s">
        <v>9</v>
      </c>
      <c r="M3" s="53" t="s">
        <v>10</v>
      </c>
      <c r="N3" s="53" t="s">
        <v>11</v>
      </c>
      <c r="O3" s="53" t="s">
        <v>12</v>
      </c>
      <c r="P3" s="53" t="s">
        <v>13</v>
      </c>
      <c r="Q3" s="56" t="s">
        <v>238</v>
      </c>
    </row>
    <row r="4" spans="2:17" ht="15" thickBot="1"/>
    <row r="5" spans="2:17" ht="12.6" customHeight="1" thickBot="1">
      <c r="B5" s="58" t="s">
        <v>53</v>
      </c>
      <c r="C5" s="59" t="s">
        <v>103</v>
      </c>
      <c r="D5" s="60"/>
      <c r="E5" s="61"/>
      <c r="F5" s="61"/>
    </row>
    <row r="6" spans="2:17" ht="12.6" customHeight="1">
      <c r="B6" s="62">
        <v>1</v>
      </c>
      <c r="C6" s="63" t="s">
        <v>2</v>
      </c>
      <c r="D6" s="64" t="s">
        <v>100</v>
      </c>
      <c r="E6" s="65" t="s">
        <v>102</v>
      </c>
      <c r="F6" s="66">
        <v>3</v>
      </c>
      <c r="G6" s="67">
        <v>777.36500000000001</v>
      </c>
      <c r="H6" s="68">
        <v>827.51099999999997</v>
      </c>
      <c r="I6" s="69"/>
      <c r="J6" s="70"/>
      <c r="K6" s="70"/>
      <c r="L6" s="70"/>
      <c r="M6" s="70"/>
      <c r="N6" s="70"/>
      <c r="O6" s="70"/>
      <c r="P6" s="70"/>
      <c r="Q6" s="70"/>
    </row>
    <row r="7" spans="2:17" ht="12.6" customHeight="1">
      <c r="B7" s="71">
        <v>2</v>
      </c>
      <c r="C7" s="72" t="s">
        <v>3</v>
      </c>
      <c r="D7" s="73" t="s">
        <v>105</v>
      </c>
      <c r="E7" s="74" t="s">
        <v>102</v>
      </c>
      <c r="F7" s="75">
        <v>3</v>
      </c>
      <c r="G7" s="76">
        <v>70.123000000000005</v>
      </c>
      <c r="H7" s="77">
        <v>75.858000000000004</v>
      </c>
      <c r="I7" s="69"/>
      <c r="J7" s="70"/>
      <c r="K7" s="70"/>
      <c r="L7" s="70"/>
      <c r="M7" s="70"/>
      <c r="N7" s="70"/>
      <c r="O7" s="70"/>
      <c r="P7" s="70"/>
      <c r="Q7" s="70"/>
    </row>
    <row r="8" spans="2:17" ht="12.6" customHeight="1" thickBot="1">
      <c r="B8" s="71">
        <v>3</v>
      </c>
      <c r="C8" s="72" t="s">
        <v>264</v>
      </c>
      <c r="D8" s="73" t="s">
        <v>253</v>
      </c>
      <c r="E8" s="74" t="s">
        <v>102</v>
      </c>
      <c r="F8" s="75">
        <v>3</v>
      </c>
      <c r="G8" s="76">
        <v>1083.203</v>
      </c>
      <c r="H8" s="77">
        <v>1123.288</v>
      </c>
      <c r="I8" s="78"/>
      <c r="J8" s="70"/>
      <c r="K8" s="70"/>
      <c r="L8" s="70"/>
      <c r="M8" s="70"/>
      <c r="N8" s="70"/>
      <c r="O8" s="70"/>
      <c r="P8" s="70"/>
      <c r="Q8" s="70"/>
    </row>
    <row r="9" spans="2:17" ht="12.6" customHeight="1">
      <c r="B9" s="71">
        <v>4</v>
      </c>
      <c r="C9" s="72" t="s">
        <v>112</v>
      </c>
      <c r="D9" s="73" t="s">
        <v>106</v>
      </c>
      <c r="E9" s="74" t="s">
        <v>107</v>
      </c>
      <c r="F9" s="75">
        <v>2</v>
      </c>
      <c r="G9" s="308">
        <v>201.11</v>
      </c>
      <c r="H9" s="309">
        <v>169.38</v>
      </c>
      <c r="I9" s="79">
        <f>IF(ISERROR((H9-G9)/G9),"-",(H9-G9)/G9)</f>
        <v>-0.15777435234448817</v>
      </c>
      <c r="J9" s="80"/>
      <c r="K9" s="80"/>
      <c r="L9" s="80"/>
      <c r="M9" s="80"/>
      <c r="N9" s="80"/>
      <c r="O9" s="80"/>
      <c r="P9" s="80"/>
      <c r="Q9" s="80"/>
    </row>
    <row r="10" spans="2:17" s="298" customFormat="1" ht="12.6" customHeight="1">
      <c r="B10" s="307">
        <v>5</v>
      </c>
      <c r="C10" s="306" t="s">
        <v>274</v>
      </c>
      <c r="D10" s="305" t="s">
        <v>108</v>
      </c>
      <c r="E10" s="304" t="s">
        <v>110</v>
      </c>
      <c r="F10" s="303">
        <v>1</v>
      </c>
      <c r="G10" s="302">
        <v>8</v>
      </c>
      <c r="H10" s="301">
        <v>6.6</v>
      </c>
      <c r="I10" s="300">
        <f>IF(ISERROR((H10-G10)/G10),"-",(H10-G10)/G10)</f>
        <v>-0.17500000000000004</v>
      </c>
      <c r="J10" s="299"/>
      <c r="K10" s="299"/>
      <c r="L10" s="299"/>
      <c r="M10" s="299"/>
      <c r="N10" s="299"/>
      <c r="O10" s="299"/>
      <c r="P10" s="299"/>
      <c r="Q10" s="299"/>
    </row>
    <row r="11" spans="2:17" s="298" customFormat="1" ht="12.6" customHeight="1">
      <c r="B11" s="307">
        <v>6</v>
      </c>
      <c r="C11" s="306" t="s">
        <v>273</v>
      </c>
      <c r="D11" s="305" t="s">
        <v>109</v>
      </c>
      <c r="E11" s="304" t="s">
        <v>111</v>
      </c>
      <c r="F11" s="303">
        <v>1</v>
      </c>
      <c r="G11" s="302">
        <v>113.3</v>
      </c>
      <c r="H11" s="301">
        <v>93.1</v>
      </c>
      <c r="I11" s="300">
        <f>IF(ISERROR((H11-G11)/G11),"-",(H11-G11)/G11)</f>
        <v>-0.17828773168578996</v>
      </c>
      <c r="J11" s="299"/>
      <c r="K11" s="299"/>
      <c r="L11" s="299"/>
      <c r="M11" s="299"/>
      <c r="N11" s="299"/>
      <c r="O11" s="299"/>
      <c r="P11" s="299"/>
      <c r="Q11" s="299"/>
    </row>
    <row r="12" spans="2:17" s="298" customFormat="1" ht="12.6" customHeight="1">
      <c r="B12" s="307">
        <v>5</v>
      </c>
      <c r="C12" s="306" t="s">
        <v>272</v>
      </c>
      <c r="D12" s="305" t="s">
        <v>108</v>
      </c>
      <c r="E12" s="304" t="s">
        <v>110</v>
      </c>
      <c r="F12" s="303">
        <v>1</v>
      </c>
      <c r="G12" s="302">
        <v>7.1</v>
      </c>
      <c r="H12" s="301">
        <v>5.8</v>
      </c>
      <c r="I12" s="300">
        <f>IF(ISERROR((H12-G12)/G12),"-",(H12-G12)/G12)</f>
        <v>-0.18309859154929575</v>
      </c>
      <c r="J12" s="299"/>
      <c r="K12" s="299"/>
      <c r="L12" s="299"/>
      <c r="M12" s="299"/>
      <c r="N12" s="299"/>
      <c r="O12" s="299"/>
      <c r="P12" s="299"/>
      <c r="Q12" s="299"/>
    </row>
    <row r="13" spans="2:17" s="298" customFormat="1" ht="12.6" customHeight="1">
      <c r="B13" s="307">
        <v>6</v>
      </c>
      <c r="C13" s="306" t="s">
        <v>271</v>
      </c>
      <c r="D13" s="305" t="s">
        <v>109</v>
      </c>
      <c r="E13" s="304" t="s">
        <v>111</v>
      </c>
      <c r="F13" s="303">
        <v>1</v>
      </c>
      <c r="G13" s="302">
        <v>74.599999999999994</v>
      </c>
      <c r="H13" s="301">
        <v>58.6</v>
      </c>
      <c r="I13" s="300">
        <f>IF(ISERROR((H13-G13)/G13),"-",(H13-G13)/G13)</f>
        <v>-0.21447721179624657</v>
      </c>
      <c r="J13" s="299"/>
      <c r="K13" s="299"/>
      <c r="L13" s="299"/>
      <c r="M13" s="299"/>
      <c r="N13" s="299"/>
      <c r="O13" s="299"/>
      <c r="P13" s="299"/>
      <c r="Q13" s="299"/>
    </row>
    <row r="14" spans="2:17" ht="12.6" customHeight="1" thickBot="1">
      <c r="B14" s="71">
        <v>7</v>
      </c>
      <c r="C14" s="72" t="s">
        <v>4</v>
      </c>
      <c r="D14" s="73"/>
      <c r="E14" s="74" t="s">
        <v>111</v>
      </c>
      <c r="F14" s="81">
        <v>2</v>
      </c>
      <c r="G14" s="317">
        <v>142.5</v>
      </c>
      <c r="H14" s="87">
        <v>-5.2999999999999999E-2</v>
      </c>
      <c r="I14" s="82">
        <v>-5.2999999999999999E-2</v>
      </c>
      <c r="J14" s="83"/>
      <c r="K14" s="83"/>
      <c r="L14" s="83"/>
      <c r="M14" s="83"/>
      <c r="N14" s="83"/>
      <c r="O14" s="83"/>
      <c r="P14" s="83"/>
      <c r="Q14" s="83"/>
    </row>
    <row r="15" spans="2:17" ht="12" customHeight="1">
      <c r="B15" s="71">
        <v>8</v>
      </c>
      <c r="C15" s="72" t="s">
        <v>5</v>
      </c>
      <c r="D15" s="73"/>
      <c r="E15" s="74" t="s">
        <v>113</v>
      </c>
      <c r="F15" s="81">
        <v>2</v>
      </c>
      <c r="G15" s="86">
        <v>2.6959110895958581E-3</v>
      </c>
      <c r="H15" s="84" t="s">
        <v>295</v>
      </c>
      <c r="I15" s="85"/>
      <c r="J15" s="70"/>
      <c r="K15" s="70"/>
      <c r="L15" s="70"/>
      <c r="M15" s="70"/>
      <c r="N15" s="70"/>
      <c r="O15" s="70"/>
      <c r="P15" s="70"/>
      <c r="Q15" s="70"/>
    </row>
    <row r="16" spans="2:17" ht="12.6" customHeight="1">
      <c r="B16" s="71">
        <v>9</v>
      </c>
      <c r="C16" s="72" t="s">
        <v>6</v>
      </c>
      <c r="D16" s="73"/>
      <c r="E16" s="74" t="s">
        <v>113</v>
      </c>
      <c r="F16" s="81">
        <v>2</v>
      </c>
      <c r="G16" s="86">
        <v>3.5400000000000001E-2</v>
      </c>
      <c r="H16" s="87">
        <v>2.4E-2</v>
      </c>
      <c r="I16" s="88"/>
      <c r="J16" s="70"/>
      <c r="K16" s="70"/>
      <c r="L16" s="70"/>
      <c r="M16" s="70"/>
      <c r="N16" s="70"/>
      <c r="O16" s="70"/>
      <c r="P16" s="70"/>
      <c r="Q16" s="70"/>
    </row>
    <row r="17" spans="2:18" ht="12.6" customHeight="1">
      <c r="B17" s="71">
        <v>10</v>
      </c>
      <c r="C17" s="72" t="s">
        <v>7</v>
      </c>
      <c r="D17" s="73"/>
      <c r="E17" s="74" t="s">
        <v>113</v>
      </c>
      <c r="F17" s="81">
        <v>2</v>
      </c>
      <c r="G17" s="89">
        <v>4.555098039215677E-2</v>
      </c>
      <c r="H17" s="90">
        <v>3.4000000000000002E-2</v>
      </c>
      <c r="I17" s="91"/>
      <c r="J17" s="92"/>
      <c r="K17" s="92"/>
      <c r="L17" s="83"/>
      <c r="M17" s="83"/>
      <c r="N17" s="83"/>
      <c r="O17" s="83"/>
      <c r="P17" s="83"/>
      <c r="Q17" s="83"/>
    </row>
    <row r="18" spans="2:18" ht="15" customHeight="1" thickBot="1">
      <c r="B18" s="93">
        <v>11</v>
      </c>
      <c r="C18" s="94" t="s">
        <v>8</v>
      </c>
      <c r="D18" s="95" t="s">
        <v>114</v>
      </c>
      <c r="E18" s="96" t="s">
        <v>115</v>
      </c>
      <c r="F18" s="97">
        <v>0</v>
      </c>
      <c r="G18" s="98" t="s">
        <v>296</v>
      </c>
      <c r="H18" s="99" t="s">
        <v>296</v>
      </c>
      <c r="I18" s="100"/>
      <c r="J18" s="70"/>
      <c r="K18" s="70"/>
      <c r="L18" s="70"/>
      <c r="M18" s="70"/>
      <c r="N18" s="70"/>
      <c r="O18" s="70"/>
      <c r="P18" s="70"/>
      <c r="Q18" s="70"/>
    </row>
    <row r="19" spans="2:18" s="61" customFormat="1" ht="13.9" customHeight="1" thickBot="1">
      <c r="B19" s="101"/>
      <c r="C19" s="102"/>
      <c r="D19" s="103"/>
      <c r="E19" s="104"/>
      <c r="F19" s="105"/>
      <c r="G19" s="106"/>
      <c r="H19" s="107"/>
      <c r="I19" s="107"/>
      <c r="J19" s="108"/>
      <c r="K19" s="108"/>
      <c r="L19" s="108"/>
      <c r="M19" s="108"/>
      <c r="N19" s="108"/>
      <c r="O19" s="108"/>
      <c r="P19" s="108"/>
      <c r="Q19" s="108"/>
    </row>
    <row r="20" spans="2:18" ht="15" thickBot="1">
      <c r="B20" s="109" t="s">
        <v>54</v>
      </c>
      <c r="C20" s="110" t="s">
        <v>104</v>
      </c>
      <c r="D20" s="111"/>
      <c r="E20" s="104"/>
      <c r="F20" s="104"/>
      <c r="R20" s="112"/>
    </row>
    <row r="21" spans="2:18" ht="12.6" customHeight="1">
      <c r="B21" s="62">
        <v>12</v>
      </c>
      <c r="C21" s="63" t="s">
        <v>237</v>
      </c>
      <c r="D21" s="64" t="s">
        <v>116</v>
      </c>
      <c r="E21" s="65" t="s">
        <v>113</v>
      </c>
      <c r="F21" s="113">
        <v>2</v>
      </c>
      <c r="J21" s="114"/>
      <c r="K21" s="115">
        <v>0.66020000000000001</v>
      </c>
      <c r="L21" s="116">
        <v>0.68489999999999995</v>
      </c>
      <c r="M21" s="116">
        <v>0.68620000000000003</v>
      </c>
      <c r="N21" s="116">
        <v>0.68889999999999996</v>
      </c>
      <c r="O21" s="116">
        <v>0.69399999999999995</v>
      </c>
      <c r="P21" s="116">
        <v>0.6956</v>
      </c>
      <c r="Q21" s="117">
        <f>IF(ISERROR(AVERAGE(L21:P21)),"-",AVERAGE(L21:P21))</f>
        <v>0.68992000000000009</v>
      </c>
    </row>
    <row r="22" spans="2:18" ht="12.6" customHeight="1" thickBot="1">
      <c r="B22" s="71">
        <v>13</v>
      </c>
      <c r="C22" s="72" t="s">
        <v>14</v>
      </c>
      <c r="D22" s="73" t="s">
        <v>117</v>
      </c>
      <c r="E22" s="74" t="s">
        <v>118</v>
      </c>
      <c r="F22" s="75">
        <v>2</v>
      </c>
      <c r="J22" s="118"/>
      <c r="K22" s="119">
        <v>2.4900000000000002</v>
      </c>
      <c r="L22" s="120">
        <v>1.46</v>
      </c>
      <c r="M22" s="120">
        <v>1.5</v>
      </c>
      <c r="N22" s="120">
        <v>1.6</v>
      </c>
      <c r="O22" s="120">
        <v>1.66</v>
      </c>
      <c r="P22" s="120">
        <v>1.83</v>
      </c>
      <c r="Q22" s="121">
        <f t="shared" ref="Q22:Q25" si="0">IF(ISERROR(AVERAGE(L22:P22)),"-",AVERAGE(L22:P22))</f>
        <v>1.61</v>
      </c>
    </row>
    <row r="23" spans="2:18" ht="12.6" customHeight="1" thickBot="1">
      <c r="B23" s="71">
        <v>14</v>
      </c>
      <c r="C23" s="72" t="s">
        <v>15</v>
      </c>
      <c r="D23" s="73" t="s">
        <v>119</v>
      </c>
      <c r="E23" s="74" t="s">
        <v>118</v>
      </c>
      <c r="F23" s="75">
        <v>2</v>
      </c>
      <c r="J23" s="122">
        <v>1.46</v>
      </c>
      <c r="K23" s="123"/>
      <c r="L23" s="124">
        <v>1.96</v>
      </c>
      <c r="M23" s="124">
        <v>1.9211815893236182</v>
      </c>
      <c r="N23" s="124">
        <v>1.921466402428651</v>
      </c>
      <c r="O23" s="124">
        <v>1.8062090315438988</v>
      </c>
      <c r="P23" s="124">
        <v>1.6626279732928662</v>
      </c>
      <c r="Q23" s="121">
        <f t="shared" si="0"/>
        <v>1.8542969993178069</v>
      </c>
    </row>
    <row r="24" spans="2:18" ht="12.6" customHeight="1" thickBot="1">
      <c r="B24" s="71">
        <v>15</v>
      </c>
      <c r="C24" s="72" t="s">
        <v>16</v>
      </c>
      <c r="D24" s="73" t="s">
        <v>120</v>
      </c>
      <c r="E24" s="74" t="s">
        <v>118</v>
      </c>
      <c r="F24" s="75">
        <v>2</v>
      </c>
      <c r="J24" s="125"/>
      <c r="K24" s="115">
        <v>0.13</v>
      </c>
      <c r="L24" s="315">
        <v>8.7999999999999995E-2</v>
      </c>
      <c r="M24" s="315">
        <v>8.7610630007534718E-2</v>
      </c>
      <c r="N24" s="315">
        <v>8.8923135796726088E-2</v>
      </c>
      <c r="O24" s="315">
        <v>8.8062917002685356E-2</v>
      </c>
      <c r="P24" s="315">
        <v>8.9705793033167933E-2</v>
      </c>
      <c r="Q24" s="318">
        <f t="shared" si="0"/>
        <v>8.8460495168022818E-2</v>
      </c>
    </row>
    <row r="25" spans="2:18" ht="12.6" customHeight="1" thickBot="1">
      <c r="B25" s="93">
        <v>16</v>
      </c>
      <c r="C25" s="94" t="s">
        <v>17</v>
      </c>
      <c r="D25" s="95" t="s">
        <v>121</v>
      </c>
      <c r="E25" s="96" t="s">
        <v>118</v>
      </c>
      <c r="F25" s="126">
        <v>2</v>
      </c>
      <c r="J25" s="127">
        <v>10.6</v>
      </c>
      <c r="K25" s="128"/>
      <c r="L25" s="316">
        <v>0.10970000000000001</v>
      </c>
      <c r="M25" s="316">
        <v>0.10682680216144859</v>
      </c>
      <c r="N25" s="316">
        <v>0.10543707880188063</v>
      </c>
      <c r="O25" s="316">
        <v>0.10042336750718191</v>
      </c>
      <c r="P25" s="316">
        <v>9.6465417330293929E-2</v>
      </c>
      <c r="Q25" s="319">
        <f t="shared" si="0"/>
        <v>0.10377053316016101</v>
      </c>
    </row>
    <row r="26" spans="2:18"/>
    <row r="27" spans="2:18">
      <c r="B27" s="129" t="s">
        <v>62</v>
      </c>
    </row>
    <row r="28" spans="2:18">
      <c r="B28" s="130"/>
      <c r="C28" s="131" t="s">
        <v>228</v>
      </c>
    </row>
    <row r="29" spans="2:18">
      <c r="B29" s="132"/>
      <c r="C29" s="131" t="s">
        <v>229</v>
      </c>
    </row>
    <row r="30" spans="2:18">
      <c r="B30" s="133"/>
      <c r="C30" s="131" t="s">
        <v>60</v>
      </c>
    </row>
    <row r="31" spans="2:18" ht="15" thickBot="1"/>
    <row r="32" spans="2:18" ht="15.6" customHeight="1" thickBot="1">
      <c r="B32" s="2" t="s">
        <v>56</v>
      </c>
      <c r="C32" s="3"/>
      <c r="D32" s="3"/>
      <c r="E32" s="3"/>
      <c r="F32" s="3"/>
      <c r="G32" s="3"/>
      <c r="H32" s="3"/>
      <c r="I32" s="3"/>
      <c r="J32" s="3"/>
      <c r="K32" s="3"/>
      <c r="L32" s="3"/>
      <c r="M32" s="3"/>
      <c r="N32" s="3"/>
      <c r="O32" s="3"/>
      <c r="P32" s="3"/>
      <c r="Q32" s="12"/>
    </row>
    <row r="33" spans="2:18" ht="13.9" customHeight="1" thickBot="1">
      <c r="Q33" s="134"/>
      <c r="R33" s="61"/>
    </row>
    <row r="34" spans="2:18" ht="30" customHeight="1" thickBot="1">
      <c r="B34" s="325" t="s">
        <v>239</v>
      </c>
      <c r="C34" s="326"/>
      <c r="D34" s="326"/>
      <c r="E34" s="326"/>
      <c r="F34" s="326"/>
      <c r="G34" s="326"/>
      <c r="H34" s="326"/>
      <c r="I34" s="326"/>
      <c r="J34" s="326"/>
      <c r="K34" s="326"/>
      <c r="L34" s="326"/>
      <c r="M34" s="326"/>
      <c r="N34" s="326"/>
      <c r="O34" s="326"/>
      <c r="P34" s="326"/>
      <c r="Q34" s="327"/>
    </row>
    <row r="35" spans="2:18" ht="13.9" customHeight="1" thickBot="1">
      <c r="B35" s="135"/>
      <c r="C35" s="135"/>
      <c r="D35" s="135"/>
      <c r="E35" s="135"/>
      <c r="F35" s="135"/>
      <c r="G35" s="135"/>
      <c r="H35" s="135"/>
      <c r="I35" s="135"/>
      <c r="J35" s="135"/>
      <c r="K35" s="135"/>
      <c r="L35" s="135"/>
      <c r="M35" s="135"/>
      <c r="N35" s="135"/>
      <c r="O35" s="135"/>
      <c r="P35" s="135"/>
      <c r="Q35" s="135"/>
    </row>
    <row r="36" spans="2:18" ht="13.9" customHeight="1">
      <c r="B36" s="4" t="s">
        <v>65</v>
      </c>
      <c r="C36" s="332" t="s">
        <v>68</v>
      </c>
      <c r="D36" s="333"/>
      <c r="E36" s="333"/>
      <c r="F36" s="333"/>
      <c r="G36" s="333"/>
      <c r="H36" s="333"/>
      <c r="I36" s="333"/>
      <c r="J36" s="333"/>
      <c r="K36" s="333"/>
      <c r="L36" s="333"/>
      <c r="M36" s="333"/>
      <c r="N36" s="333"/>
      <c r="O36" s="333"/>
      <c r="P36" s="333"/>
      <c r="Q36" s="334"/>
    </row>
    <row r="37" spans="2:18" ht="13.9" customHeight="1">
      <c r="B37" s="13" t="s">
        <v>67</v>
      </c>
      <c r="C37" s="15" t="str">
        <f>$C$5</f>
        <v>Explanatory variables</v>
      </c>
      <c r="D37" s="11"/>
      <c r="E37" s="11"/>
      <c r="F37" s="11"/>
      <c r="G37" s="11"/>
      <c r="H37" s="11"/>
      <c r="I37" s="11"/>
      <c r="J37" s="11"/>
      <c r="K37" s="11"/>
      <c r="L37" s="11"/>
      <c r="M37" s="11"/>
      <c r="N37" s="11"/>
      <c r="O37" s="11"/>
      <c r="P37" s="11"/>
      <c r="Q37" s="16"/>
    </row>
    <row r="38" spans="2:18" ht="13.9" customHeight="1">
      <c r="B38" s="22">
        <v>1</v>
      </c>
      <c r="C38" s="23" t="s">
        <v>153</v>
      </c>
      <c r="D38" s="20"/>
      <c r="E38" s="20"/>
      <c r="F38" s="20"/>
      <c r="G38" s="20"/>
      <c r="H38" s="20"/>
      <c r="I38" s="20"/>
      <c r="J38" s="20"/>
      <c r="K38" s="20"/>
      <c r="L38" s="20"/>
      <c r="M38" s="20"/>
      <c r="N38" s="20"/>
      <c r="O38" s="20"/>
      <c r="P38" s="20"/>
      <c r="Q38" s="21"/>
    </row>
    <row r="39" spans="2:18" ht="13.9" customHeight="1">
      <c r="B39" s="22">
        <v>2</v>
      </c>
      <c r="C39" s="23" t="s">
        <v>252</v>
      </c>
      <c r="D39" s="20"/>
      <c r="E39" s="20"/>
      <c r="F39" s="20"/>
      <c r="G39" s="20"/>
      <c r="H39" s="20"/>
      <c r="I39" s="20"/>
      <c r="J39" s="20"/>
      <c r="K39" s="20"/>
      <c r="L39" s="20"/>
      <c r="M39" s="20"/>
      <c r="N39" s="20"/>
      <c r="O39" s="20"/>
      <c r="P39" s="20"/>
      <c r="Q39" s="21"/>
    </row>
    <row r="40" spans="2:18" ht="13.9" customHeight="1">
      <c r="B40" s="22">
        <v>3</v>
      </c>
      <c r="C40" s="23" t="s">
        <v>254</v>
      </c>
      <c r="D40" s="20"/>
      <c r="E40" s="20"/>
      <c r="F40" s="20"/>
      <c r="G40" s="20"/>
      <c r="H40" s="20"/>
      <c r="I40" s="20"/>
      <c r="J40" s="20"/>
      <c r="K40" s="20"/>
      <c r="L40" s="20"/>
      <c r="M40" s="20"/>
      <c r="N40" s="20"/>
      <c r="O40" s="20"/>
      <c r="P40" s="20"/>
      <c r="Q40" s="21"/>
    </row>
    <row r="41" spans="2:18" ht="13.9" customHeight="1">
      <c r="B41" s="22">
        <v>4</v>
      </c>
      <c r="C41" s="23" t="s">
        <v>154</v>
      </c>
      <c r="D41" s="20"/>
      <c r="E41" s="20"/>
      <c r="F41" s="20"/>
      <c r="G41" s="20"/>
      <c r="H41" s="20"/>
      <c r="I41" s="20"/>
      <c r="J41" s="20"/>
      <c r="K41" s="20"/>
      <c r="L41" s="20"/>
      <c r="M41" s="20"/>
      <c r="N41" s="20"/>
      <c r="O41" s="20"/>
      <c r="P41" s="20"/>
      <c r="Q41" s="21"/>
    </row>
    <row r="42" spans="2:18" ht="13.9" customHeight="1">
      <c r="B42" s="22">
        <v>5</v>
      </c>
      <c r="C42" s="23" t="s">
        <v>155</v>
      </c>
      <c r="D42" s="20"/>
      <c r="E42" s="20"/>
      <c r="F42" s="20"/>
      <c r="G42" s="20"/>
      <c r="H42" s="20"/>
      <c r="I42" s="20"/>
      <c r="J42" s="20"/>
      <c r="K42" s="20"/>
      <c r="L42" s="20"/>
      <c r="M42" s="20"/>
      <c r="N42" s="20"/>
      <c r="O42" s="20"/>
      <c r="P42" s="20"/>
      <c r="Q42" s="21"/>
    </row>
    <row r="43" spans="2:18" ht="13.9" customHeight="1">
      <c r="B43" s="22">
        <v>6</v>
      </c>
      <c r="C43" s="23" t="s">
        <v>156</v>
      </c>
      <c r="D43" s="20"/>
      <c r="E43" s="20"/>
      <c r="F43" s="20"/>
      <c r="G43" s="20"/>
      <c r="H43" s="20"/>
      <c r="I43" s="20"/>
      <c r="J43" s="20"/>
      <c r="K43" s="20"/>
      <c r="L43" s="20"/>
      <c r="M43" s="20"/>
      <c r="N43" s="20"/>
      <c r="O43" s="20"/>
      <c r="P43" s="20"/>
      <c r="Q43" s="21"/>
    </row>
    <row r="44" spans="2:18" ht="13.9" customHeight="1">
      <c r="B44" s="7">
        <v>7</v>
      </c>
      <c r="C44" s="335" t="s">
        <v>240</v>
      </c>
      <c r="D44" s="336"/>
      <c r="E44" s="336"/>
      <c r="F44" s="336"/>
      <c r="G44" s="336"/>
      <c r="H44" s="336"/>
      <c r="I44" s="336"/>
      <c r="J44" s="336"/>
      <c r="K44" s="336"/>
      <c r="L44" s="336"/>
      <c r="M44" s="336"/>
      <c r="N44" s="336"/>
      <c r="O44" s="336"/>
      <c r="P44" s="336"/>
      <c r="Q44" s="337"/>
    </row>
    <row r="45" spans="2:18" ht="13.9" customHeight="1">
      <c r="B45" s="7">
        <v>8</v>
      </c>
      <c r="C45" s="338" t="s">
        <v>246</v>
      </c>
      <c r="D45" s="339"/>
      <c r="E45" s="339"/>
      <c r="F45" s="339"/>
      <c r="G45" s="339"/>
      <c r="H45" s="339"/>
      <c r="I45" s="339"/>
      <c r="J45" s="339"/>
      <c r="K45" s="339"/>
      <c r="L45" s="339"/>
      <c r="M45" s="339"/>
      <c r="N45" s="339"/>
      <c r="O45" s="339"/>
      <c r="P45" s="339"/>
      <c r="Q45" s="340"/>
      <c r="R45" s="61"/>
    </row>
    <row r="46" spans="2:18" ht="75" customHeight="1">
      <c r="B46" s="7">
        <v>9</v>
      </c>
      <c r="C46" s="321" t="s">
        <v>247</v>
      </c>
      <c r="D46" s="322"/>
      <c r="E46" s="322"/>
      <c r="F46" s="322"/>
      <c r="G46" s="322"/>
      <c r="H46" s="322"/>
      <c r="I46" s="322"/>
      <c r="J46" s="322"/>
      <c r="K46" s="322"/>
      <c r="L46" s="322"/>
      <c r="M46" s="322"/>
      <c r="N46" s="322"/>
      <c r="O46" s="322"/>
      <c r="P46" s="322"/>
      <c r="Q46" s="323"/>
      <c r="R46" s="61"/>
    </row>
    <row r="47" spans="2:18" ht="90" customHeight="1">
      <c r="B47" s="7">
        <v>10</v>
      </c>
      <c r="C47" s="321" t="s">
        <v>248</v>
      </c>
      <c r="D47" s="328"/>
      <c r="E47" s="328"/>
      <c r="F47" s="328"/>
      <c r="G47" s="328"/>
      <c r="H47" s="328"/>
      <c r="I47" s="328"/>
      <c r="J47" s="328"/>
      <c r="K47" s="328"/>
      <c r="L47" s="328"/>
      <c r="M47" s="328"/>
      <c r="N47" s="328"/>
      <c r="O47" s="328"/>
      <c r="P47" s="328"/>
      <c r="Q47" s="329"/>
      <c r="R47" s="61"/>
    </row>
    <row r="48" spans="2:18" ht="13.9" customHeight="1">
      <c r="B48" s="7">
        <v>11</v>
      </c>
      <c r="C48" s="324" t="s">
        <v>157</v>
      </c>
      <c r="D48" s="322"/>
      <c r="E48" s="322"/>
      <c r="F48" s="322"/>
      <c r="G48" s="322"/>
      <c r="H48" s="322"/>
      <c r="I48" s="322"/>
      <c r="J48" s="322"/>
      <c r="K48" s="322"/>
      <c r="L48" s="322"/>
      <c r="M48" s="322"/>
      <c r="N48" s="322"/>
      <c r="O48" s="322"/>
      <c r="P48" s="322"/>
      <c r="Q48" s="323"/>
      <c r="R48" s="61"/>
    </row>
    <row r="49" spans="2:17" ht="13.9" customHeight="1">
      <c r="B49" s="10" t="s">
        <v>69</v>
      </c>
      <c r="C49" s="11" t="str">
        <f>$C$20</f>
        <v>Financial metrics</v>
      </c>
      <c r="D49" s="11"/>
      <c r="E49" s="11"/>
      <c r="F49" s="11"/>
      <c r="G49" s="11"/>
      <c r="H49" s="11"/>
      <c r="I49" s="11"/>
      <c r="J49" s="11"/>
      <c r="K49" s="11"/>
      <c r="L49" s="11"/>
      <c r="M49" s="11"/>
      <c r="N49" s="11"/>
      <c r="O49" s="11"/>
      <c r="P49" s="11"/>
      <c r="Q49" s="16"/>
    </row>
    <row r="50" spans="2:17" ht="13.9" customHeight="1">
      <c r="B50" s="7">
        <v>12</v>
      </c>
      <c r="C50" s="136" t="s">
        <v>243</v>
      </c>
      <c r="D50" s="137"/>
      <c r="E50" s="138"/>
      <c r="F50" s="138"/>
      <c r="G50" s="138"/>
      <c r="H50" s="138"/>
      <c r="I50" s="138"/>
      <c r="J50" s="138"/>
      <c r="K50" s="138"/>
      <c r="L50" s="138"/>
      <c r="M50" s="138"/>
      <c r="N50" s="138"/>
      <c r="O50" s="138"/>
      <c r="P50" s="137"/>
      <c r="Q50" s="139"/>
    </row>
    <row r="51" spans="2:17" ht="13.9" customHeight="1">
      <c r="B51" s="7">
        <v>13</v>
      </c>
      <c r="C51" s="136" t="s">
        <v>244</v>
      </c>
      <c r="D51" s="137"/>
      <c r="E51" s="138"/>
      <c r="F51" s="138"/>
      <c r="G51" s="138"/>
      <c r="H51" s="138"/>
      <c r="I51" s="138"/>
      <c r="J51" s="138"/>
      <c r="K51" s="138"/>
      <c r="L51" s="138"/>
      <c r="M51" s="138"/>
      <c r="N51" s="138"/>
      <c r="O51" s="138"/>
      <c r="P51" s="137"/>
      <c r="Q51" s="139"/>
    </row>
    <row r="52" spans="2:17" ht="13.9" customHeight="1">
      <c r="B52" s="7">
        <v>14</v>
      </c>
      <c r="C52" s="136" t="s">
        <v>235</v>
      </c>
      <c r="D52" s="137"/>
      <c r="E52" s="138"/>
      <c r="F52" s="138"/>
      <c r="G52" s="138"/>
      <c r="H52" s="138"/>
      <c r="I52" s="138"/>
      <c r="J52" s="138"/>
      <c r="K52" s="138"/>
      <c r="L52" s="138"/>
      <c r="M52" s="138"/>
      <c r="N52" s="138"/>
      <c r="O52" s="138"/>
      <c r="P52" s="137"/>
      <c r="Q52" s="139"/>
    </row>
    <row r="53" spans="2:17" ht="13.9" customHeight="1">
      <c r="B53" s="7">
        <v>15</v>
      </c>
      <c r="C53" s="136" t="s">
        <v>245</v>
      </c>
      <c r="D53" s="137"/>
      <c r="E53" s="138"/>
      <c r="F53" s="138"/>
      <c r="G53" s="138"/>
      <c r="H53" s="138"/>
      <c r="I53" s="138"/>
      <c r="J53" s="138"/>
      <c r="K53" s="138"/>
      <c r="L53" s="138"/>
      <c r="M53" s="138"/>
      <c r="N53" s="138"/>
      <c r="O53" s="138"/>
      <c r="P53" s="137"/>
      <c r="Q53" s="139"/>
    </row>
    <row r="54" spans="2:17" ht="13.9" customHeight="1" thickBot="1">
      <c r="B54" s="14">
        <v>16</v>
      </c>
      <c r="C54" s="140" t="s">
        <v>236</v>
      </c>
      <c r="D54" s="141"/>
      <c r="E54" s="142"/>
      <c r="F54" s="142"/>
      <c r="G54" s="142"/>
      <c r="H54" s="142"/>
      <c r="I54" s="142"/>
      <c r="J54" s="142"/>
      <c r="K54" s="142"/>
      <c r="L54" s="142"/>
      <c r="M54" s="142"/>
      <c r="N54" s="142"/>
      <c r="O54" s="142"/>
      <c r="P54" s="141"/>
      <c r="Q54" s="143"/>
    </row>
    <row r="55" spans="2:17"/>
    <row r="56" spans="2:17" hidden="1"/>
    <row r="57" spans="2:17" hidden="1"/>
    <row r="58" spans="2:17" hidden="1"/>
    <row r="59" spans="2:17" hidden="1"/>
    <row r="60" spans="2:17" hidden="1"/>
    <row r="61" spans="2:17" hidden="1"/>
    <row r="62" spans="2:17"/>
    <row r="63" spans="2:17"/>
  </sheetData>
  <sheetProtection algorithmName="SHA-512" hashValue="8612Enjdwqrnr1wh3wg28o1x/90RNNQPCJZm098IH2Q5F0+8hiGS96FzxH6sSe2n2w8L/ShgBBifiPGIf9FRsg==" saltValue="OSWfCOwetwW9aX511+TbXA==" spinCount="100000" sheet="1" objects="1" scenarios="1"/>
  <mergeCells count="8">
    <mergeCell ref="C46:Q46"/>
    <mergeCell ref="C48:Q48"/>
    <mergeCell ref="B34:Q34"/>
    <mergeCell ref="C47:Q47"/>
    <mergeCell ref="B3:C3"/>
    <mergeCell ref="C36:Q36"/>
    <mergeCell ref="C44:Q44"/>
    <mergeCell ref="C45:Q45"/>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28"/>
  <sheetViews>
    <sheetView showGridLines="0" zoomScale="80" zoomScaleNormal="80" workbookViewId="0">
      <selection activeCell="B3" sqref="B3:C3"/>
    </sheetView>
  </sheetViews>
  <sheetFormatPr defaultColWidth="0" defaultRowHeight="14.25" zeroHeight="1"/>
  <cols>
    <col min="1" max="1" width="2.75" style="52" customWidth="1"/>
    <col min="2" max="2" width="6.75" style="52" customWidth="1"/>
    <col min="3" max="3" width="33.75" style="52" customWidth="1"/>
    <col min="4" max="4" width="28" style="52" bestFit="1" customWidth="1"/>
    <col min="5" max="5" width="6.75" style="52" customWidth="1"/>
    <col min="6" max="6" width="5.75" style="52" customWidth="1"/>
    <col min="7" max="9" width="8.75" style="52" customWidth="1"/>
    <col min="10" max="10" width="5.75" style="52" customWidth="1"/>
    <col min="11" max="16384" width="8.75" style="52" hidden="1"/>
  </cols>
  <sheetData>
    <row r="1" spans="2:9" ht="18.75">
      <c r="B1" s="50" t="s">
        <v>128</v>
      </c>
      <c r="C1" s="50"/>
      <c r="D1" s="50"/>
      <c r="E1" s="50"/>
      <c r="F1" s="50"/>
      <c r="G1" s="50"/>
      <c r="H1" s="50"/>
      <c r="I1" s="51" t="str">
        <f>Cover!$G$13</f>
        <v>Northumbrian Water</v>
      </c>
    </row>
    <row r="2" spans="2:9" ht="15" thickBot="1">
      <c r="B2" s="61"/>
      <c r="C2" s="144"/>
    </row>
    <row r="3" spans="2:9" ht="51.75" thickBot="1">
      <c r="B3" s="347" t="s">
        <v>49</v>
      </c>
      <c r="C3" s="348"/>
      <c r="D3" s="53" t="s">
        <v>101</v>
      </c>
      <c r="E3" s="54" t="s">
        <v>51</v>
      </c>
      <c r="F3" s="54" t="s">
        <v>52</v>
      </c>
      <c r="G3" s="145" t="s">
        <v>63</v>
      </c>
      <c r="H3" s="53" t="s">
        <v>64</v>
      </c>
      <c r="I3" s="56" t="s">
        <v>18</v>
      </c>
    </row>
    <row r="4" spans="2:9" s="150" customFormat="1" ht="15" thickBot="1">
      <c r="B4" s="146"/>
      <c r="C4" s="147"/>
      <c r="D4" s="148"/>
      <c r="E4" s="149"/>
      <c r="F4" s="149"/>
      <c r="G4" s="148"/>
      <c r="H4" s="148"/>
      <c r="I4" s="148"/>
    </row>
    <row r="5" spans="2:9" s="150" customFormat="1" ht="15" thickBot="1">
      <c r="B5" s="349" t="s">
        <v>61</v>
      </c>
      <c r="C5" s="350"/>
      <c r="D5" s="350"/>
      <c r="E5" s="350"/>
      <c r="F5" s="351"/>
      <c r="G5" s="341" t="s">
        <v>48</v>
      </c>
      <c r="H5" s="342"/>
      <c r="I5" s="343"/>
    </row>
    <row r="6" spans="2:9" s="150" customFormat="1" ht="15" thickBot="1">
      <c r="B6" s="146"/>
      <c r="C6" s="147"/>
      <c r="D6" s="148"/>
      <c r="E6" s="149"/>
      <c r="F6" s="149"/>
      <c r="G6" s="148"/>
      <c r="H6" s="148"/>
      <c r="I6" s="148"/>
    </row>
    <row r="7" spans="2:9" ht="12.6" customHeight="1" thickBot="1">
      <c r="B7" s="109" t="s">
        <v>53</v>
      </c>
      <c r="C7" s="110" t="s">
        <v>127</v>
      </c>
      <c r="D7" s="61"/>
      <c r="E7" s="112"/>
      <c r="F7" s="61"/>
    </row>
    <row r="8" spans="2:9">
      <c r="B8" s="62">
        <v>1</v>
      </c>
      <c r="C8" s="151" t="s">
        <v>19</v>
      </c>
      <c r="D8" s="64" t="s">
        <v>122</v>
      </c>
      <c r="E8" s="64" t="s">
        <v>47</v>
      </c>
      <c r="F8" s="152">
        <v>3</v>
      </c>
      <c r="G8" s="153">
        <v>300.06700000000001</v>
      </c>
      <c r="H8" s="153">
        <v>239.62799999999999</v>
      </c>
      <c r="I8" s="154">
        <f>IF(ISERROR(((H8-G8)/G8)),"-",((H8-G8)/G8))</f>
        <v>-0.20141834990185531</v>
      </c>
    </row>
    <row r="9" spans="2:9">
      <c r="B9" s="71">
        <v>2</v>
      </c>
      <c r="C9" s="155" t="s">
        <v>166</v>
      </c>
      <c r="D9" s="73" t="s">
        <v>123</v>
      </c>
      <c r="E9" s="73" t="s">
        <v>47</v>
      </c>
      <c r="F9" s="156">
        <v>3</v>
      </c>
      <c r="G9" s="157">
        <v>1713.029</v>
      </c>
      <c r="H9" s="158">
        <v>1898.309</v>
      </c>
      <c r="I9" s="159">
        <f t="shared" ref="I9:I11" si="0">IF(ISERROR(((H9-G9)/G9)),"-",((H9-G9)/G9))</f>
        <v>0.10815928977267751</v>
      </c>
    </row>
    <row r="10" spans="2:9">
      <c r="B10" s="71">
        <v>3</v>
      </c>
      <c r="C10" s="155" t="s">
        <v>165</v>
      </c>
      <c r="D10" s="73" t="s">
        <v>124</v>
      </c>
      <c r="E10" s="73" t="s">
        <v>47</v>
      </c>
      <c r="F10" s="156">
        <v>3</v>
      </c>
      <c r="G10" s="157">
        <v>1825.4749999999999</v>
      </c>
      <c r="H10" s="158">
        <v>2090.4009999999998</v>
      </c>
      <c r="I10" s="160">
        <f t="shared" si="0"/>
        <v>0.14512715868472587</v>
      </c>
    </row>
    <row r="11" spans="2:9" ht="15" thickBot="1">
      <c r="B11" s="93">
        <v>4</v>
      </c>
      <c r="C11" s="161" t="s">
        <v>20</v>
      </c>
      <c r="D11" s="95" t="s">
        <v>125</v>
      </c>
      <c r="E11" s="95" t="s">
        <v>47</v>
      </c>
      <c r="F11" s="162">
        <v>3</v>
      </c>
      <c r="G11" s="163">
        <v>138.136</v>
      </c>
      <c r="H11" s="164">
        <v>130.697</v>
      </c>
      <c r="I11" s="165">
        <f t="shared" si="0"/>
        <v>-5.3852724850871558E-2</v>
      </c>
    </row>
    <row r="12" spans="2:9"/>
    <row r="13" spans="2:9">
      <c r="B13" s="129" t="s">
        <v>62</v>
      </c>
    </row>
    <row r="14" spans="2:9">
      <c r="B14" s="130"/>
      <c r="C14" s="131" t="s">
        <v>228</v>
      </c>
    </row>
    <row r="15" spans="2:9">
      <c r="B15" s="132"/>
      <c r="C15" s="131" t="s">
        <v>229</v>
      </c>
    </row>
    <row r="16" spans="2:9">
      <c r="B16" s="133"/>
      <c r="C16" s="131" t="s">
        <v>60</v>
      </c>
    </row>
    <row r="17" spans="2:9" ht="15" thickBot="1"/>
    <row r="18" spans="2:9" ht="15" thickBot="1">
      <c r="B18" s="2" t="s">
        <v>57</v>
      </c>
      <c r="C18" s="3"/>
      <c r="D18" s="3"/>
      <c r="E18" s="3"/>
      <c r="F18" s="3"/>
      <c r="G18" s="3"/>
      <c r="H18" s="3"/>
      <c r="I18" s="12"/>
    </row>
    <row r="19" spans="2:9" ht="15" thickBot="1"/>
    <row r="20" spans="2:9" ht="30" customHeight="1" thickBot="1">
      <c r="B20" s="325" t="s">
        <v>158</v>
      </c>
      <c r="C20" s="326"/>
      <c r="D20" s="326"/>
      <c r="E20" s="326"/>
      <c r="F20" s="326"/>
      <c r="G20" s="326"/>
      <c r="H20" s="326"/>
      <c r="I20" s="327"/>
    </row>
    <row r="21" spans="2:9" ht="15" thickBot="1"/>
    <row r="22" spans="2:9">
      <c r="B22" s="4" t="s">
        <v>65</v>
      </c>
      <c r="C22" s="332" t="s">
        <v>68</v>
      </c>
      <c r="D22" s="333"/>
      <c r="E22" s="333"/>
      <c r="F22" s="333"/>
      <c r="G22" s="333"/>
      <c r="H22" s="333"/>
      <c r="I22" s="334"/>
    </row>
    <row r="23" spans="2:9">
      <c r="B23" s="13" t="s">
        <v>67</v>
      </c>
      <c r="C23" s="15" t="str">
        <f>$C$7</f>
        <v>RCV year balances</v>
      </c>
      <c r="D23" s="11"/>
      <c r="E23" s="11"/>
      <c r="F23" s="11"/>
      <c r="G23" s="11"/>
      <c r="H23" s="11"/>
      <c r="I23" s="16"/>
    </row>
    <row r="24" spans="2:9">
      <c r="B24" s="22">
        <v>1</v>
      </c>
      <c r="C24" s="344" t="s">
        <v>159</v>
      </c>
      <c r="D24" s="345"/>
      <c r="E24" s="345"/>
      <c r="F24" s="345"/>
      <c r="G24" s="345"/>
      <c r="H24" s="345"/>
      <c r="I24" s="346"/>
    </row>
    <row r="25" spans="2:9">
      <c r="B25" s="22">
        <v>2</v>
      </c>
      <c r="C25" s="344" t="s">
        <v>162</v>
      </c>
      <c r="D25" s="345"/>
      <c r="E25" s="345"/>
      <c r="F25" s="345"/>
      <c r="G25" s="345"/>
      <c r="H25" s="345"/>
      <c r="I25" s="346"/>
    </row>
    <row r="26" spans="2:9">
      <c r="B26" s="22">
        <v>3</v>
      </c>
      <c r="C26" s="344" t="s">
        <v>160</v>
      </c>
      <c r="D26" s="345"/>
      <c r="E26" s="345"/>
      <c r="F26" s="345"/>
      <c r="G26" s="345"/>
      <c r="H26" s="345"/>
      <c r="I26" s="346"/>
    </row>
    <row r="27" spans="2:9" ht="15" thickBot="1">
      <c r="B27" s="14">
        <v>4</v>
      </c>
      <c r="C27" s="24" t="s">
        <v>161</v>
      </c>
      <c r="D27" s="166"/>
      <c r="E27" s="167"/>
      <c r="F27" s="167"/>
      <c r="G27" s="167"/>
      <c r="H27" s="167"/>
      <c r="I27" s="168"/>
    </row>
    <row r="28" spans="2:9" ht="13.15" customHeight="1"/>
  </sheetData>
  <sheetProtection algorithmName="SHA-512" hashValue="mtZSi55bXTBwO07Pmnt8YIha8ksc35znp4KhqWJ+1JrDqTLa2HnYpIsbswIEZbsTaSke+y1niiDWIw4Frxx5Wg==" saltValue="/HfCkWpXgLRccSkRV8bWpA==" spinCount="100000" sheet="1" objects="1" scenarios="1"/>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Q24"/>
  <sheetViews>
    <sheetView showGridLines="0" zoomScale="80" zoomScaleNormal="80" workbookViewId="0">
      <selection activeCell="N9" sqref="N9"/>
    </sheetView>
  </sheetViews>
  <sheetFormatPr defaultColWidth="0" defaultRowHeight="14.25" zeroHeight="1"/>
  <cols>
    <col min="1" max="1" width="2.75" style="52" customWidth="1"/>
    <col min="2" max="2" width="6.75" style="52" customWidth="1"/>
    <col min="3" max="3" width="43.25" style="52" customWidth="1"/>
    <col min="4" max="4" width="9.75" style="52" customWidth="1"/>
    <col min="5" max="5" width="6.75" style="52" customWidth="1"/>
    <col min="6" max="6" width="5.75" style="52" customWidth="1"/>
    <col min="7" max="14" width="8.75" style="52" customWidth="1"/>
    <col min="15" max="15" width="5.75" style="52" customWidth="1"/>
    <col min="16" max="17" width="0" style="52" hidden="1" customWidth="1"/>
    <col min="18" max="16384" width="8.75" style="52" hidden="1"/>
  </cols>
  <sheetData>
    <row r="1" spans="2:14" ht="18.75">
      <c r="B1" s="50" t="s">
        <v>126</v>
      </c>
      <c r="C1" s="50"/>
      <c r="D1" s="50"/>
      <c r="E1" s="50"/>
      <c r="F1" s="50"/>
      <c r="G1" s="50"/>
      <c r="H1" s="50"/>
      <c r="I1" s="50"/>
      <c r="J1" s="169"/>
      <c r="K1" s="169"/>
      <c r="L1" s="169"/>
      <c r="M1" s="169"/>
      <c r="N1" s="51" t="str">
        <f>Cover!$G$13</f>
        <v>Northumbrian Water</v>
      </c>
    </row>
    <row r="2" spans="2:14" ht="15" thickBot="1"/>
    <row r="3" spans="2:14" ht="26.25" thickBot="1">
      <c r="B3" s="352" t="s">
        <v>49</v>
      </c>
      <c r="C3" s="353"/>
      <c r="D3" s="53" t="s">
        <v>101</v>
      </c>
      <c r="E3" s="54" t="s">
        <v>51</v>
      </c>
      <c r="F3" s="55" t="s">
        <v>52</v>
      </c>
      <c r="G3" s="170" t="s">
        <v>21</v>
      </c>
      <c r="H3" s="54" t="s">
        <v>22</v>
      </c>
      <c r="I3" s="55" t="s">
        <v>23</v>
      </c>
      <c r="J3" s="170" t="s">
        <v>9</v>
      </c>
      <c r="K3" s="54" t="s">
        <v>10</v>
      </c>
      <c r="L3" s="54" t="s">
        <v>11</v>
      </c>
      <c r="M3" s="54" t="s">
        <v>12</v>
      </c>
      <c r="N3" s="55" t="s">
        <v>13</v>
      </c>
    </row>
    <row r="4" spans="2:14" ht="15" thickBot="1"/>
    <row r="5" spans="2:14" ht="14.45" customHeight="1" thickBot="1">
      <c r="B5" s="349" t="s">
        <v>61</v>
      </c>
      <c r="C5" s="350"/>
      <c r="D5" s="350"/>
      <c r="E5" s="350"/>
      <c r="F5" s="351"/>
      <c r="G5" s="341" t="s">
        <v>167</v>
      </c>
      <c r="H5" s="342"/>
      <c r="I5" s="342"/>
      <c r="J5" s="342"/>
      <c r="K5" s="342"/>
      <c r="L5" s="342"/>
      <c r="M5" s="342"/>
      <c r="N5" s="343"/>
    </row>
    <row r="6" spans="2:14" ht="15" thickBot="1"/>
    <row r="7" spans="2:14" ht="15" thickBot="1">
      <c r="B7" s="109" t="s">
        <v>53</v>
      </c>
      <c r="C7" s="110" t="s">
        <v>129</v>
      </c>
      <c r="D7" s="61"/>
      <c r="E7" s="112"/>
      <c r="F7" s="61"/>
      <c r="G7" s="171"/>
      <c r="H7" s="171"/>
    </row>
    <row r="8" spans="2:14" ht="14.45" customHeight="1" thickBot="1">
      <c r="B8" s="62">
        <v>1</v>
      </c>
      <c r="C8" s="63" t="s">
        <v>70</v>
      </c>
      <c r="D8" s="64" t="s">
        <v>163</v>
      </c>
      <c r="E8" s="64" t="s">
        <v>47</v>
      </c>
      <c r="F8" s="172">
        <v>3</v>
      </c>
      <c r="G8" s="173">
        <v>208.12181727408884</v>
      </c>
      <c r="H8" s="174">
        <v>206.14001842509751</v>
      </c>
      <c r="I8" s="175">
        <v>119.4</v>
      </c>
      <c r="J8" s="176"/>
      <c r="K8" s="176"/>
      <c r="L8" s="176"/>
      <c r="M8" s="176"/>
      <c r="N8" s="177"/>
    </row>
    <row r="9" spans="2:14" ht="14.45" customHeight="1" thickBot="1">
      <c r="B9" s="93">
        <v>2</v>
      </c>
      <c r="C9" s="94" t="s">
        <v>71</v>
      </c>
      <c r="D9" s="95" t="s">
        <v>130</v>
      </c>
      <c r="E9" s="95" t="s">
        <v>47</v>
      </c>
      <c r="F9" s="162">
        <v>3</v>
      </c>
      <c r="G9" s="177"/>
      <c r="H9" s="177"/>
      <c r="I9" s="178"/>
      <c r="J9" s="179">
        <v>65.662999999999997</v>
      </c>
      <c r="K9" s="179">
        <v>68.123000000000005</v>
      </c>
      <c r="L9" s="179">
        <v>70.668000000000006</v>
      </c>
      <c r="M9" s="179">
        <v>73.352000000000004</v>
      </c>
      <c r="N9" s="179">
        <v>76.173000000000002</v>
      </c>
    </row>
    <row r="10" spans="2:14"/>
    <row r="11" spans="2:14">
      <c r="B11" s="129" t="s">
        <v>62</v>
      </c>
    </row>
    <row r="12" spans="2:14">
      <c r="B12" s="130"/>
      <c r="C12" s="131" t="s">
        <v>228</v>
      </c>
    </row>
    <row r="13" spans="2:14">
      <c r="B13" s="132"/>
      <c r="C13" s="131" t="s">
        <v>229</v>
      </c>
    </row>
    <row r="14" spans="2:14">
      <c r="B14" s="133"/>
      <c r="C14" s="131" t="s">
        <v>60</v>
      </c>
    </row>
    <row r="15" spans="2:14" ht="15" thickBot="1"/>
    <row r="16" spans="2:14" ht="15" thickBot="1">
      <c r="B16" s="354" t="s">
        <v>58</v>
      </c>
      <c r="C16" s="355"/>
      <c r="D16" s="355"/>
      <c r="E16" s="355"/>
      <c r="F16" s="355"/>
      <c r="G16" s="355"/>
      <c r="H16" s="355"/>
      <c r="I16" s="355"/>
      <c r="J16" s="355"/>
      <c r="K16" s="355"/>
      <c r="L16" s="355"/>
      <c r="M16" s="355"/>
      <c r="N16" s="356"/>
    </row>
    <row r="17" spans="1:17" ht="15" thickBot="1"/>
    <row r="18" spans="1:17" ht="30" customHeight="1" thickBot="1">
      <c r="B18" s="360" t="s">
        <v>190</v>
      </c>
      <c r="C18" s="361"/>
      <c r="D18" s="361"/>
      <c r="E18" s="361"/>
      <c r="F18" s="361"/>
      <c r="G18" s="361"/>
      <c r="H18" s="361"/>
      <c r="I18" s="361"/>
      <c r="J18" s="361"/>
      <c r="K18" s="361"/>
      <c r="L18" s="361"/>
      <c r="M18" s="361"/>
      <c r="N18" s="362"/>
    </row>
    <row r="19" spans="1:17" ht="15" thickBot="1"/>
    <row r="20" spans="1:17">
      <c r="B20" s="4" t="s">
        <v>65</v>
      </c>
      <c r="C20" s="5" t="s">
        <v>68</v>
      </c>
      <c r="D20" s="6"/>
      <c r="E20" s="6"/>
      <c r="F20" s="6"/>
      <c r="G20" s="6"/>
      <c r="H20" s="6"/>
      <c r="I20" s="6"/>
      <c r="J20" s="6"/>
      <c r="K20" s="6"/>
      <c r="L20" s="6"/>
      <c r="M20" s="6"/>
      <c r="N20" s="17"/>
      <c r="O20" s="9"/>
      <c r="P20" s="9"/>
      <c r="Q20" s="9"/>
    </row>
    <row r="21" spans="1:17">
      <c r="B21" s="13" t="s">
        <v>67</v>
      </c>
      <c r="C21" s="15" t="str">
        <f>$C$7</f>
        <v>Dividends - nominal prices</v>
      </c>
      <c r="D21" s="11"/>
      <c r="E21" s="11"/>
      <c r="F21" s="11"/>
      <c r="G21" s="11"/>
      <c r="H21" s="11"/>
      <c r="I21" s="11"/>
      <c r="J21" s="11"/>
      <c r="K21" s="11"/>
      <c r="L21" s="11"/>
      <c r="M21" s="11"/>
      <c r="N21" s="16"/>
      <c r="O21" s="9"/>
      <c r="P21" s="9"/>
      <c r="Q21" s="9"/>
    </row>
    <row r="22" spans="1:17" ht="13.9" customHeight="1">
      <c r="B22" s="7">
        <v>1</v>
      </c>
      <c r="C22" s="335" t="s">
        <v>72</v>
      </c>
      <c r="D22" s="336"/>
      <c r="E22" s="336"/>
      <c r="F22" s="336"/>
      <c r="G22" s="336"/>
      <c r="H22" s="336"/>
      <c r="I22" s="336"/>
      <c r="J22" s="336"/>
      <c r="K22" s="336"/>
      <c r="L22" s="336"/>
      <c r="M22" s="336"/>
      <c r="N22" s="337"/>
      <c r="O22" s="146"/>
      <c r="P22" s="146"/>
      <c r="Q22" s="146"/>
    </row>
    <row r="23" spans="1:17" ht="15" thickBot="1">
      <c r="A23" s="61"/>
      <c r="B23" s="180">
        <v>2</v>
      </c>
      <c r="C23" s="357" t="s">
        <v>164</v>
      </c>
      <c r="D23" s="358"/>
      <c r="E23" s="358"/>
      <c r="F23" s="358"/>
      <c r="G23" s="358"/>
      <c r="H23" s="358"/>
      <c r="I23" s="358"/>
      <c r="J23" s="358"/>
      <c r="K23" s="358"/>
      <c r="L23" s="358"/>
      <c r="M23" s="358"/>
      <c r="N23" s="359"/>
    </row>
    <row r="24" spans="1:17">
      <c r="B24" s="61"/>
      <c r="C24" s="61"/>
      <c r="J24" s="61"/>
    </row>
  </sheetData>
  <sheetProtection algorithmName="SHA-512" hashValue="Y/366iI3wuGwI2SA+CBx0NNNcwy9fkMr9Ik/g7rYjflKyAA7n+l1YSd20Ij2ZRY7NG9C+u2nar5f+cuA0/qpcA==" saltValue="Y13y2zNMP7kdUSEsNmTWMw==" spinCount="100000" sheet="1" objects="1" scenarios="1"/>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O84"/>
  <sheetViews>
    <sheetView showGridLines="0" topLeftCell="A52" zoomScale="80" zoomScaleNormal="80" workbookViewId="0">
      <selection activeCell="B4" sqref="B4"/>
    </sheetView>
  </sheetViews>
  <sheetFormatPr defaultColWidth="0" defaultRowHeight="14.25" zeroHeight="1"/>
  <cols>
    <col min="1" max="1" width="2.75" style="52" customWidth="1"/>
    <col min="2" max="2" width="6.75" style="52" customWidth="1"/>
    <col min="3" max="3" width="11.375" style="52" customWidth="1"/>
    <col min="4" max="4" width="44.75" style="52" customWidth="1"/>
    <col min="5" max="9" width="8.75" style="52" customWidth="1"/>
    <col min="10" max="10" width="16" style="52" customWidth="1"/>
    <col min="11" max="11" width="16.25" style="52" customWidth="1"/>
    <col min="12" max="12" width="9.875" style="52" customWidth="1"/>
    <col min="13" max="13" width="5.75" style="52" customWidth="1"/>
    <col min="14" max="15" width="0" style="52" hidden="1" customWidth="1"/>
    <col min="16" max="16384" width="8.75" style="52" hidden="1"/>
  </cols>
  <sheetData>
    <row r="1" spans="2:12" ht="18.75">
      <c r="B1" s="50" t="s">
        <v>232</v>
      </c>
      <c r="C1" s="50"/>
      <c r="D1" s="50"/>
      <c r="E1" s="169"/>
      <c r="F1" s="169"/>
      <c r="G1" s="169"/>
      <c r="H1" s="169"/>
      <c r="I1" s="169"/>
      <c r="J1" s="169"/>
      <c r="K1" s="169"/>
      <c r="L1" s="51" t="str">
        <f>Cover!$G$13</f>
        <v>Northumbrian Water</v>
      </c>
    </row>
    <row r="2" spans="2:12" ht="22.15" customHeight="1" thickBot="1">
      <c r="J2" s="181"/>
      <c r="K2" s="181"/>
      <c r="L2" s="61"/>
    </row>
    <row r="3" spans="2:12" ht="22.15" customHeight="1" thickBot="1">
      <c r="B3" s="182" t="s">
        <v>53</v>
      </c>
      <c r="C3" s="183" t="s">
        <v>54</v>
      </c>
      <c r="D3" s="183" t="s">
        <v>87</v>
      </c>
      <c r="E3" s="183" t="s">
        <v>88</v>
      </c>
      <c r="F3" s="183" t="s">
        <v>89</v>
      </c>
      <c r="G3" s="183" t="s">
        <v>90</v>
      </c>
      <c r="H3" s="183" t="s">
        <v>91</v>
      </c>
      <c r="I3" s="183" t="s">
        <v>92</v>
      </c>
      <c r="J3" s="184" t="s">
        <v>93</v>
      </c>
      <c r="K3" s="184" t="s">
        <v>94</v>
      </c>
      <c r="L3" s="185" t="s">
        <v>95</v>
      </c>
    </row>
    <row r="4" spans="2:12" ht="90" thickBot="1">
      <c r="B4" s="58" t="s">
        <v>65</v>
      </c>
      <c r="C4" s="54" t="s">
        <v>24</v>
      </c>
      <c r="D4" s="186" t="s">
        <v>25</v>
      </c>
      <c r="E4" s="186" t="s">
        <v>26</v>
      </c>
      <c r="F4" s="186" t="s">
        <v>27</v>
      </c>
      <c r="G4" s="186" t="s">
        <v>28</v>
      </c>
      <c r="H4" s="186" t="s">
        <v>29</v>
      </c>
      <c r="I4" s="186" t="s">
        <v>30</v>
      </c>
      <c r="J4" s="186" t="s">
        <v>150</v>
      </c>
      <c r="K4" s="186" t="s">
        <v>151</v>
      </c>
      <c r="L4" s="187" t="s">
        <v>168</v>
      </c>
    </row>
    <row r="5" spans="2:12" ht="15" thickBot="1"/>
    <row r="6" spans="2:12" ht="13.9" customHeight="1" thickBot="1">
      <c r="B6" s="109" t="s">
        <v>53</v>
      </c>
      <c r="C6" s="188" t="s">
        <v>233</v>
      </c>
      <c r="D6" s="188"/>
      <c r="E6" s="188"/>
      <c r="F6" s="189"/>
    </row>
    <row r="7" spans="2:12" ht="24">
      <c r="B7" s="190">
        <v>1</v>
      </c>
      <c r="C7" s="191" t="s">
        <v>297</v>
      </c>
      <c r="D7" s="192" t="s">
        <v>298</v>
      </c>
      <c r="E7" s="193" t="s">
        <v>299</v>
      </c>
      <c r="F7" s="193" t="s">
        <v>299</v>
      </c>
      <c r="G7" s="193" t="s">
        <v>299</v>
      </c>
      <c r="H7" s="194" t="s">
        <v>299</v>
      </c>
      <c r="I7" s="194" t="s">
        <v>299</v>
      </c>
      <c r="J7" s="195"/>
      <c r="K7" s="196"/>
      <c r="L7" s="197">
        <f>SUM(J7:K7)</f>
        <v>0</v>
      </c>
    </row>
    <row r="8" spans="2:12" ht="24">
      <c r="B8" s="71">
        <f>B7+1</f>
        <v>2</v>
      </c>
      <c r="C8" s="198" t="s">
        <v>300</v>
      </c>
      <c r="D8" s="199" t="s">
        <v>301</v>
      </c>
      <c r="E8" s="200" t="s">
        <v>302</v>
      </c>
      <c r="F8" s="200" t="s">
        <v>303</v>
      </c>
      <c r="G8" s="200" t="s">
        <v>302</v>
      </c>
      <c r="H8" s="201" t="s">
        <v>302</v>
      </c>
      <c r="I8" s="201" t="s">
        <v>302</v>
      </c>
      <c r="J8" s="202">
        <v>8.2199999999999995E-2</v>
      </c>
      <c r="K8" s="203"/>
      <c r="L8" s="204">
        <f>SUM(J8:K8)</f>
        <v>8.2199999999999995E-2</v>
      </c>
    </row>
    <row r="9" spans="2:12" ht="24">
      <c r="B9" s="71">
        <f t="shared" ref="B9:B18" si="0">B8+1</f>
        <v>3</v>
      </c>
      <c r="C9" s="198" t="s">
        <v>304</v>
      </c>
      <c r="D9" s="199" t="s">
        <v>305</v>
      </c>
      <c r="E9" s="200" t="s">
        <v>299</v>
      </c>
      <c r="F9" s="200" t="s">
        <v>299</v>
      </c>
      <c r="G9" s="200" t="s">
        <v>303</v>
      </c>
      <c r="H9" s="201" t="s">
        <v>303</v>
      </c>
      <c r="I9" s="201" t="s">
        <v>303</v>
      </c>
      <c r="J9" s="202"/>
      <c r="K9" s="203"/>
      <c r="L9" s="204">
        <f t="shared" ref="L9:L18" si="1">SUM(J9:K9)</f>
        <v>0</v>
      </c>
    </row>
    <row r="10" spans="2:12" ht="24">
      <c r="B10" s="71">
        <f t="shared" si="0"/>
        <v>4</v>
      </c>
      <c r="C10" s="198" t="s">
        <v>306</v>
      </c>
      <c r="D10" s="199" t="s">
        <v>307</v>
      </c>
      <c r="E10" s="200" t="s">
        <v>299</v>
      </c>
      <c r="F10" s="200" t="s">
        <v>299</v>
      </c>
      <c r="G10" s="200" t="s">
        <v>302</v>
      </c>
      <c r="H10" s="201" t="s">
        <v>302</v>
      </c>
      <c r="I10" s="201" t="s">
        <v>302</v>
      </c>
      <c r="J10" s="202">
        <v>0.21859999999999999</v>
      </c>
      <c r="K10" s="203">
        <v>0.67400000000000004</v>
      </c>
      <c r="L10" s="204">
        <f t="shared" si="1"/>
        <v>0.89260000000000006</v>
      </c>
    </row>
    <row r="11" spans="2:12" ht="24">
      <c r="B11" s="71">
        <f t="shared" si="0"/>
        <v>5</v>
      </c>
      <c r="C11" s="198" t="s">
        <v>308</v>
      </c>
      <c r="D11" s="199" t="s">
        <v>309</v>
      </c>
      <c r="E11" s="200" t="s">
        <v>302</v>
      </c>
      <c r="F11" s="200" t="s">
        <v>302</v>
      </c>
      <c r="G11" s="200" t="s">
        <v>302</v>
      </c>
      <c r="H11" s="201" t="s">
        <v>302</v>
      </c>
      <c r="I11" s="201" t="s">
        <v>302</v>
      </c>
      <c r="J11" s="202">
        <v>6.5884999999999998</v>
      </c>
      <c r="K11" s="203"/>
      <c r="L11" s="204">
        <f t="shared" si="1"/>
        <v>6.5884999999999998</v>
      </c>
    </row>
    <row r="12" spans="2:12" ht="24">
      <c r="B12" s="71">
        <f t="shared" si="0"/>
        <v>6</v>
      </c>
      <c r="C12" s="198" t="s">
        <v>310</v>
      </c>
      <c r="D12" s="199" t="s">
        <v>311</v>
      </c>
      <c r="E12" s="200" t="s">
        <v>299</v>
      </c>
      <c r="F12" s="200" t="s">
        <v>299</v>
      </c>
      <c r="G12" s="200" t="s">
        <v>302</v>
      </c>
      <c r="H12" s="201" t="s">
        <v>302</v>
      </c>
      <c r="I12" s="201" t="s">
        <v>302</v>
      </c>
      <c r="J12" s="202"/>
      <c r="K12" s="203"/>
      <c r="L12" s="204">
        <f t="shared" si="1"/>
        <v>0</v>
      </c>
    </row>
    <row r="13" spans="2:12" ht="24">
      <c r="B13" s="71">
        <f t="shared" si="0"/>
        <v>7</v>
      </c>
      <c r="C13" s="198" t="s">
        <v>312</v>
      </c>
      <c r="D13" s="199" t="s">
        <v>313</v>
      </c>
      <c r="E13" s="200" t="s">
        <v>299</v>
      </c>
      <c r="F13" s="200" t="s">
        <v>299</v>
      </c>
      <c r="G13" s="200" t="s">
        <v>302</v>
      </c>
      <c r="H13" s="201" t="s">
        <v>302</v>
      </c>
      <c r="I13" s="201" t="s">
        <v>302</v>
      </c>
      <c r="J13" s="202"/>
      <c r="K13" s="203"/>
      <c r="L13" s="204">
        <f t="shared" si="1"/>
        <v>0</v>
      </c>
    </row>
    <row r="14" spans="2:12" ht="24">
      <c r="B14" s="71">
        <f t="shared" si="0"/>
        <v>8</v>
      </c>
      <c r="C14" s="198" t="s">
        <v>314</v>
      </c>
      <c r="D14" s="199" t="s">
        <v>315</v>
      </c>
      <c r="E14" s="200" t="s">
        <v>302</v>
      </c>
      <c r="F14" s="200" t="s">
        <v>302</v>
      </c>
      <c r="G14" s="200" t="s">
        <v>303</v>
      </c>
      <c r="H14" s="201" t="s">
        <v>302</v>
      </c>
      <c r="I14" s="201" t="s">
        <v>302</v>
      </c>
      <c r="J14" s="202"/>
      <c r="K14" s="203"/>
      <c r="L14" s="204">
        <f t="shared" si="1"/>
        <v>0</v>
      </c>
    </row>
    <row r="15" spans="2:12" ht="24">
      <c r="B15" s="71">
        <f t="shared" si="0"/>
        <v>9</v>
      </c>
      <c r="C15" s="198" t="s">
        <v>316</v>
      </c>
      <c r="D15" s="199" t="s">
        <v>317</v>
      </c>
      <c r="E15" s="200" t="s">
        <v>302</v>
      </c>
      <c r="F15" s="200" t="s">
        <v>303</v>
      </c>
      <c r="G15" s="200" t="s">
        <v>303</v>
      </c>
      <c r="H15" s="201" t="s">
        <v>302</v>
      </c>
      <c r="I15" s="201" t="s">
        <v>302</v>
      </c>
      <c r="J15" s="202">
        <v>-0.105</v>
      </c>
      <c r="K15" s="203"/>
      <c r="L15" s="204">
        <f t="shared" si="1"/>
        <v>-0.105</v>
      </c>
    </row>
    <row r="16" spans="2:12" ht="24">
      <c r="B16" s="71">
        <f t="shared" si="0"/>
        <v>10</v>
      </c>
      <c r="C16" s="198" t="s">
        <v>318</v>
      </c>
      <c r="D16" s="199" t="s">
        <v>319</v>
      </c>
      <c r="E16" s="200" t="s">
        <v>302</v>
      </c>
      <c r="F16" s="200" t="s">
        <v>302</v>
      </c>
      <c r="G16" s="200" t="s">
        <v>302</v>
      </c>
      <c r="H16" s="201" t="s">
        <v>302</v>
      </c>
      <c r="I16" s="201" t="s">
        <v>302</v>
      </c>
      <c r="J16" s="202"/>
      <c r="K16" s="203"/>
      <c r="L16" s="204">
        <f t="shared" si="1"/>
        <v>0</v>
      </c>
    </row>
    <row r="17" spans="2:12" ht="24">
      <c r="B17" s="71">
        <f t="shared" si="0"/>
        <v>11</v>
      </c>
      <c r="C17" s="198" t="s">
        <v>320</v>
      </c>
      <c r="D17" s="199" t="s">
        <v>321</v>
      </c>
      <c r="E17" s="200" t="s">
        <v>303</v>
      </c>
      <c r="F17" s="200" t="s">
        <v>303</v>
      </c>
      <c r="G17" s="200" t="s">
        <v>303</v>
      </c>
      <c r="H17" s="201" t="s">
        <v>302</v>
      </c>
      <c r="I17" s="201" t="s">
        <v>302</v>
      </c>
      <c r="J17" s="202"/>
      <c r="K17" s="203"/>
      <c r="L17" s="204">
        <f t="shared" si="1"/>
        <v>0</v>
      </c>
    </row>
    <row r="18" spans="2:12" ht="24">
      <c r="B18" s="71">
        <f t="shared" si="0"/>
        <v>12</v>
      </c>
      <c r="C18" s="198" t="s">
        <v>322</v>
      </c>
      <c r="D18" s="199" t="s">
        <v>323</v>
      </c>
      <c r="E18" s="200" t="s">
        <v>302</v>
      </c>
      <c r="F18" s="200" t="s">
        <v>302</v>
      </c>
      <c r="G18" s="200" t="s">
        <v>302</v>
      </c>
      <c r="H18" s="201" t="s">
        <v>302</v>
      </c>
      <c r="I18" s="201" t="s">
        <v>302</v>
      </c>
      <c r="J18" s="202"/>
      <c r="K18" s="203"/>
      <c r="L18" s="204">
        <f t="shared" si="1"/>
        <v>0</v>
      </c>
    </row>
    <row r="19" spans="2:12" ht="24">
      <c r="B19" s="71">
        <f t="shared" ref="B19:B31" si="2">B18+1</f>
        <v>13</v>
      </c>
      <c r="C19" s="198" t="s">
        <v>324</v>
      </c>
      <c r="D19" s="199" t="s">
        <v>325</v>
      </c>
      <c r="E19" s="200" t="s">
        <v>299</v>
      </c>
      <c r="F19" s="200" t="s">
        <v>299</v>
      </c>
      <c r="G19" s="200" t="s">
        <v>302</v>
      </c>
      <c r="H19" s="201" t="s">
        <v>302</v>
      </c>
      <c r="I19" s="201" t="s">
        <v>302</v>
      </c>
      <c r="J19" s="202"/>
      <c r="K19" s="203"/>
      <c r="L19" s="204">
        <f t="shared" ref="L19:L31" si="3">SUM(J19:K19)</f>
        <v>0</v>
      </c>
    </row>
    <row r="20" spans="2:12" ht="24">
      <c r="B20" s="71">
        <f t="shared" si="2"/>
        <v>14</v>
      </c>
      <c r="C20" s="198" t="s">
        <v>326</v>
      </c>
      <c r="D20" s="199" t="s">
        <v>327</v>
      </c>
      <c r="E20" s="200" t="s">
        <v>303</v>
      </c>
      <c r="F20" s="200" t="s">
        <v>303</v>
      </c>
      <c r="G20" s="200" t="s">
        <v>302</v>
      </c>
      <c r="H20" s="201" t="s">
        <v>302</v>
      </c>
      <c r="I20" s="201" t="s">
        <v>302</v>
      </c>
      <c r="J20" s="202"/>
      <c r="K20" s="203"/>
      <c r="L20" s="204">
        <f t="shared" si="3"/>
        <v>0</v>
      </c>
    </row>
    <row r="21" spans="2:12" ht="24">
      <c r="B21" s="71">
        <f t="shared" si="2"/>
        <v>15</v>
      </c>
      <c r="C21" s="198" t="s">
        <v>328</v>
      </c>
      <c r="D21" s="199" t="s">
        <v>329</v>
      </c>
      <c r="E21" s="200" t="s">
        <v>302</v>
      </c>
      <c r="F21" s="200" t="s">
        <v>302</v>
      </c>
      <c r="G21" s="200" t="s">
        <v>302</v>
      </c>
      <c r="H21" s="201" t="s">
        <v>302</v>
      </c>
      <c r="I21" s="201" t="s">
        <v>302</v>
      </c>
      <c r="J21" s="202"/>
      <c r="K21" s="203"/>
      <c r="L21" s="204">
        <f t="shared" si="3"/>
        <v>0</v>
      </c>
    </row>
    <row r="22" spans="2:12" ht="24">
      <c r="B22" s="71">
        <f t="shared" si="2"/>
        <v>16</v>
      </c>
      <c r="C22" s="198" t="s">
        <v>330</v>
      </c>
      <c r="D22" s="199" t="s">
        <v>331</v>
      </c>
      <c r="E22" s="200" t="s">
        <v>299</v>
      </c>
      <c r="F22" s="200" t="s">
        <v>299</v>
      </c>
      <c r="G22" s="200" t="s">
        <v>299</v>
      </c>
      <c r="H22" s="201" t="s">
        <v>299</v>
      </c>
      <c r="I22" s="201" t="s">
        <v>299</v>
      </c>
      <c r="J22" s="202"/>
      <c r="K22" s="203"/>
      <c r="L22" s="204">
        <f t="shared" si="3"/>
        <v>0</v>
      </c>
    </row>
    <row r="23" spans="2:12" ht="24">
      <c r="B23" s="71">
        <f t="shared" si="2"/>
        <v>17</v>
      </c>
      <c r="C23" s="198" t="s">
        <v>332</v>
      </c>
      <c r="D23" s="199" t="s">
        <v>333</v>
      </c>
      <c r="E23" s="200" t="s">
        <v>302</v>
      </c>
      <c r="F23" s="200" t="s">
        <v>302</v>
      </c>
      <c r="G23" s="200" t="s">
        <v>302</v>
      </c>
      <c r="H23" s="201" t="s">
        <v>302</v>
      </c>
      <c r="I23" s="201" t="s">
        <v>302</v>
      </c>
      <c r="J23" s="202">
        <v>0.95120000000000005</v>
      </c>
      <c r="K23" s="203">
        <v>0.79349999999999998</v>
      </c>
      <c r="L23" s="204">
        <f t="shared" si="3"/>
        <v>1.7446999999999999</v>
      </c>
    </row>
    <row r="24" spans="2:12" ht="24">
      <c r="B24" s="71">
        <f t="shared" si="2"/>
        <v>18</v>
      </c>
      <c r="C24" s="198" t="s">
        <v>334</v>
      </c>
      <c r="D24" s="199" t="s">
        <v>335</v>
      </c>
      <c r="E24" s="200" t="s">
        <v>302</v>
      </c>
      <c r="F24" s="200" t="s">
        <v>302</v>
      </c>
      <c r="G24" s="200" t="s">
        <v>302</v>
      </c>
      <c r="H24" s="201" t="s">
        <v>302</v>
      </c>
      <c r="I24" s="201" t="s">
        <v>302</v>
      </c>
      <c r="J24" s="202">
        <v>2.1579999999999999</v>
      </c>
      <c r="K24" s="203">
        <v>1.4242999999999999</v>
      </c>
      <c r="L24" s="204">
        <f t="shared" si="3"/>
        <v>3.5823</v>
      </c>
    </row>
    <row r="25" spans="2:12" ht="24">
      <c r="B25" s="71">
        <f t="shared" si="2"/>
        <v>19</v>
      </c>
      <c r="C25" s="198" t="s">
        <v>336</v>
      </c>
      <c r="D25" s="199" t="s">
        <v>337</v>
      </c>
      <c r="E25" s="200" t="s">
        <v>299</v>
      </c>
      <c r="F25" s="200" t="s">
        <v>299</v>
      </c>
      <c r="G25" s="200" t="s">
        <v>302</v>
      </c>
      <c r="H25" s="201" t="s">
        <v>302</v>
      </c>
      <c r="I25" s="201" t="s">
        <v>302</v>
      </c>
      <c r="J25" s="202">
        <v>1.0466</v>
      </c>
      <c r="K25" s="203">
        <v>2.0933000000000002</v>
      </c>
      <c r="L25" s="204">
        <f t="shared" si="3"/>
        <v>3.1398999999999999</v>
      </c>
    </row>
    <row r="26" spans="2:12" ht="24">
      <c r="B26" s="71">
        <f t="shared" si="2"/>
        <v>20</v>
      </c>
      <c r="C26" s="198" t="s">
        <v>338</v>
      </c>
      <c r="D26" s="199" t="s">
        <v>339</v>
      </c>
      <c r="E26" s="200" t="s">
        <v>299</v>
      </c>
      <c r="F26" s="200" t="s">
        <v>299</v>
      </c>
      <c r="G26" s="200" t="s">
        <v>302</v>
      </c>
      <c r="H26" s="201" t="s">
        <v>302</v>
      </c>
      <c r="I26" s="201" t="s">
        <v>302</v>
      </c>
      <c r="J26" s="202"/>
      <c r="K26" s="203"/>
      <c r="L26" s="204">
        <f t="shared" si="3"/>
        <v>0</v>
      </c>
    </row>
    <row r="27" spans="2:12" ht="24">
      <c r="B27" s="71">
        <f t="shared" si="2"/>
        <v>21</v>
      </c>
      <c r="C27" s="198" t="s">
        <v>340</v>
      </c>
      <c r="D27" s="199" t="s">
        <v>341</v>
      </c>
      <c r="E27" s="200" t="s">
        <v>302</v>
      </c>
      <c r="F27" s="200" t="s">
        <v>302</v>
      </c>
      <c r="G27" s="200" t="s">
        <v>302</v>
      </c>
      <c r="H27" s="201" t="s">
        <v>302</v>
      </c>
      <c r="I27" s="201" t="s">
        <v>302</v>
      </c>
      <c r="J27" s="202"/>
      <c r="K27" s="203"/>
      <c r="L27" s="204">
        <f t="shared" si="3"/>
        <v>0</v>
      </c>
    </row>
    <row r="28" spans="2:12" ht="24">
      <c r="B28" s="71">
        <f t="shared" si="2"/>
        <v>22</v>
      </c>
      <c r="C28" s="198" t="s">
        <v>342</v>
      </c>
      <c r="D28" s="199" t="s">
        <v>343</v>
      </c>
      <c r="E28" s="200" t="s">
        <v>302</v>
      </c>
      <c r="F28" s="200" t="s">
        <v>302</v>
      </c>
      <c r="G28" s="200" t="s">
        <v>302</v>
      </c>
      <c r="H28" s="201" t="s">
        <v>302</v>
      </c>
      <c r="I28" s="201" t="s">
        <v>302</v>
      </c>
      <c r="J28" s="202"/>
      <c r="K28" s="203"/>
      <c r="L28" s="204">
        <f t="shared" si="3"/>
        <v>0</v>
      </c>
    </row>
    <row r="29" spans="2:12" ht="24">
      <c r="B29" s="71">
        <f t="shared" si="2"/>
        <v>23</v>
      </c>
      <c r="C29" s="198" t="s">
        <v>344</v>
      </c>
      <c r="D29" s="199" t="s">
        <v>345</v>
      </c>
      <c r="E29" s="200" t="s">
        <v>302</v>
      </c>
      <c r="F29" s="200" t="s">
        <v>302</v>
      </c>
      <c r="G29" s="200" t="s">
        <v>302</v>
      </c>
      <c r="H29" s="201" t="s">
        <v>302</v>
      </c>
      <c r="I29" s="201" t="s">
        <v>302</v>
      </c>
      <c r="J29" s="202"/>
      <c r="K29" s="203"/>
      <c r="L29" s="204">
        <f t="shared" si="3"/>
        <v>0</v>
      </c>
    </row>
    <row r="30" spans="2:12" ht="24">
      <c r="B30" s="71">
        <f t="shared" si="2"/>
        <v>24</v>
      </c>
      <c r="C30" s="198" t="s">
        <v>346</v>
      </c>
      <c r="D30" s="199" t="s">
        <v>347</v>
      </c>
      <c r="E30" s="200" t="s">
        <v>299</v>
      </c>
      <c r="F30" s="200" t="s">
        <v>299</v>
      </c>
      <c r="G30" s="200" t="s">
        <v>303</v>
      </c>
      <c r="H30" s="201" t="s">
        <v>303</v>
      </c>
      <c r="I30" s="201" t="s">
        <v>303</v>
      </c>
      <c r="J30" s="202"/>
      <c r="K30" s="203"/>
      <c r="L30" s="204">
        <f t="shared" si="3"/>
        <v>0</v>
      </c>
    </row>
    <row r="31" spans="2:12" ht="24">
      <c r="B31" s="71">
        <f t="shared" si="2"/>
        <v>25</v>
      </c>
      <c r="C31" s="198" t="s">
        <v>348</v>
      </c>
      <c r="D31" s="199" t="s">
        <v>349</v>
      </c>
      <c r="E31" s="200" t="s">
        <v>299</v>
      </c>
      <c r="F31" s="200" t="s">
        <v>299</v>
      </c>
      <c r="G31" s="200" t="s">
        <v>302</v>
      </c>
      <c r="H31" s="201" t="s">
        <v>302</v>
      </c>
      <c r="I31" s="201" t="s">
        <v>302</v>
      </c>
      <c r="J31" s="202"/>
      <c r="K31" s="203">
        <v>0.1018</v>
      </c>
      <c r="L31" s="204">
        <f t="shared" si="3"/>
        <v>0.1018</v>
      </c>
    </row>
    <row r="32" spans="2:12" ht="24">
      <c r="B32" s="71">
        <f t="shared" ref="B32:B45" si="4">B31+1</f>
        <v>26</v>
      </c>
      <c r="C32" s="198" t="s">
        <v>350</v>
      </c>
      <c r="D32" s="199" t="s">
        <v>351</v>
      </c>
      <c r="E32" s="200" t="s">
        <v>302</v>
      </c>
      <c r="F32" s="200" t="s">
        <v>302</v>
      </c>
      <c r="G32" s="200" t="s">
        <v>302</v>
      </c>
      <c r="H32" s="201" t="s">
        <v>302</v>
      </c>
      <c r="I32" s="201" t="s">
        <v>302</v>
      </c>
      <c r="J32" s="202"/>
      <c r="K32" s="203"/>
      <c r="L32" s="204">
        <f t="shared" ref="L32:L45" si="5">SUM(J32:K32)</f>
        <v>0</v>
      </c>
    </row>
    <row r="33" spans="2:12" ht="24">
      <c r="B33" s="71">
        <f t="shared" si="4"/>
        <v>27</v>
      </c>
      <c r="C33" s="198" t="s">
        <v>352</v>
      </c>
      <c r="D33" s="199" t="s">
        <v>353</v>
      </c>
      <c r="E33" s="200" t="s">
        <v>299</v>
      </c>
      <c r="F33" s="200" t="s">
        <v>299</v>
      </c>
      <c r="G33" s="200" t="s">
        <v>302</v>
      </c>
      <c r="H33" s="201" t="s">
        <v>302</v>
      </c>
      <c r="I33" s="201" t="s">
        <v>302</v>
      </c>
      <c r="J33" s="202"/>
      <c r="K33" s="203"/>
      <c r="L33" s="204">
        <f t="shared" si="5"/>
        <v>0</v>
      </c>
    </row>
    <row r="34" spans="2:12" ht="24">
      <c r="B34" s="71">
        <f t="shared" si="4"/>
        <v>28</v>
      </c>
      <c r="C34" s="198" t="s">
        <v>354</v>
      </c>
      <c r="D34" s="199" t="s">
        <v>355</v>
      </c>
      <c r="E34" s="200" t="s">
        <v>302</v>
      </c>
      <c r="F34" s="200" t="s">
        <v>302</v>
      </c>
      <c r="G34" s="200" t="s">
        <v>302</v>
      </c>
      <c r="H34" s="201" t="s">
        <v>302</v>
      </c>
      <c r="I34" s="201" t="s">
        <v>302</v>
      </c>
      <c r="J34" s="202"/>
      <c r="K34" s="203"/>
      <c r="L34" s="204">
        <f t="shared" si="5"/>
        <v>0</v>
      </c>
    </row>
    <row r="35" spans="2:12" ht="24">
      <c r="B35" s="71">
        <f t="shared" si="4"/>
        <v>29</v>
      </c>
      <c r="C35" s="198" t="s">
        <v>356</v>
      </c>
      <c r="D35" s="199" t="s">
        <v>357</v>
      </c>
      <c r="E35" s="200" t="s">
        <v>303</v>
      </c>
      <c r="F35" s="200" t="s">
        <v>303</v>
      </c>
      <c r="G35" s="200" t="s">
        <v>303</v>
      </c>
      <c r="H35" s="201" t="s">
        <v>302</v>
      </c>
      <c r="I35" s="201" t="s">
        <v>302</v>
      </c>
      <c r="J35" s="202"/>
      <c r="K35" s="203"/>
      <c r="L35" s="204">
        <f t="shared" si="5"/>
        <v>0</v>
      </c>
    </row>
    <row r="36" spans="2:12" ht="24">
      <c r="B36" s="71">
        <f t="shared" si="4"/>
        <v>30</v>
      </c>
      <c r="C36" s="198" t="s">
        <v>358</v>
      </c>
      <c r="D36" s="199" t="s">
        <v>359</v>
      </c>
      <c r="E36" s="200" t="s">
        <v>302</v>
      </c>
      <c r="F36" s="200" t="s">
        <v>302</v>
      </c>
      <c r="G36" s="200" t="s">
        <v>302</v>
      </c>
      <c r="H36" s="201" t="s">
        <v>302</v>
      </c>
      <c r="I36" s="201" t="s">
        <v>302</v>
      </c>
      <c r="J36" s="202"/>
      <c r="K36" s="203"/>
      <c r="L36" s="204">
        <f t="shared" si="5"/>
        <v>0</v>
      </c>
    </row>
    <row r="37" spans="2:12" ht="24">
      <c r="B37" s="71">
        <f t="shared" si="4"/>
        <v>31</v>
      </c>
      <c r="C37" s="198" t="s">
        <v>360</v>
      </c>
      <c r="D37" s="199" t="s">
        <v>361</v>
      </c>
      <c r="E37" s="200" t="s">
        <v>299</v>
      </c>
      <c r="F37" s="200" t="s">
        <v>299</v>
      </c>
      <c r="G37" s="200" t="s">
        <v>302</v>
      </c>
      <c r="H37" s="201" t="s">
        <v>302</v>
      </c>
      <c r="I37" s="201" t="s">
        <v>302</v>
      </c>
      <c r="J37" s="202"/>
      <c r="K37" s="203"/>
      <c r="L37" s="204">
        <f t="shared" si="5"/>
        <v>0</v>
      </c>
    </row>
    <row r="38" spans="2:12" ht="24">
      <c r="B38" s="71">
        <f t="shared" si="4"/>
        <v>32</v>
      </c>
      <c r="C38" s="198" t="s">
        <v>362</v>
      </c>
      <c r="D38" s="199" t="s">
        <v>363</v>
      </c>
      <c r="E38" s="200" t="s">
        <v>303</v>
      </c>
      <c r="F38" s="200" t="s">
        <v>303</v>
      </c>
      <c r="G38" s="200" t="s">
        <v>302</v>
      </c>
      <c r="H38" s="201" t="s">
        <v>302</v>
      </c>
      <c r="I38" s="201" t="s">
        <v>302</v>
      </c>
      <c r="J38" s="202"/>
      <c r="K38" s="203"/>
      <c r="L38" s="204">
        <f t="shared" si="5"/>
        <v>0</v>
      </c>
    </row>
    <row r="39" spans="2:12" ht="24">
      <c r="B39" s="71">
        <f t="shared" si="4"/>
        <v>33</v>
      </c>
      <c r="C39" s="198" t="s">
        <v>364</v>
      </c>
      <c r="D39" s="199" t="s">
        <v>365</v>
      </c>
      <c r="E39" s="200" t="s">
        <v>302</v>
      </c>
      <c r="F39" s="200" t="s">
        <v>302</v>
      </c>
      <c r="G39" s="200" t="s">
        <v>302</v>
      </c>
      <c r="H39" s="201" t="s">
        <v>302</v>
      </c>
      <c r="I39" s="201" t="s">
        <v>302</v>
      </c>
      <c r="J39" s="202"/>
      <c r="K39" s="203"/>
      <c r="L39" s="204">
        <f t="shared" si="5"/>
        <v>0</v>
      </c>
    </row>
    <row r="40" spans="2:12" ht="24">
      <c r="B40" s="71">
        <f t="shared" si="4"/>
        <v>34</v>
      </c>
      <c r="C40" s="198" t="s">
        <v>366</v>
      </c>
      <c r="D40" s="199" t="s">
        <v>367</v>
      </c>
      <c r="E40" s="200" t="s">
        <v>302</v>
      </c>
      <c r="F40" s="200" t="s">
        <v>302</v>
      </c>
      <c r="G40" s="200" t="s">
        <v>302</v>
      </c>
      <c r="H40" s="201" t="s">
        <v>302</v>
      </c>
      <c r="I40" s="201" t="s">
        <v>302</v>
      </c>
      <c r="J40" s="202"/>
      <c r="K40" s="203"/>
      <c r="L40" s="204">
        <f t="shared" si="5"/>
        <v>0</v>
      </c>
    </row>
    <row r="41" spans="2:12" ht="24">
      <c r="B41" s="71">
        <f t="shared" si="4"/>
        <v>35</v>
      </c>
      <c r="C41" s="198" t="s">
        <v>368</v>
      </c>
      <c r="D41" s="199" t="s">
        <v>369</v>
      </c>
      <c r="E41" s="200" t="s">
        <v>303</v>
      </c>
      <c r="F41" s="200" t="s">
        <v>303</v>
      </c>
      <c r="G41" s="200" t="s">
        <v>303</v>
      </c>
      <c r="H41" s="201" t="s">
        <v>302</v>
      </c>
      <c r="I41" s="201" t="s">
        <v>302</v>
      </c>
      <c r="J41" s="202"/>
      <c r="K41" s="203"/>
      <c r="L41" s="204">
        <f t="shared" si="5"/>
        <v>0</v>
      </c>
    </row>
    <row r="42" spans="2:12" ht="24">
      <c r="B42" s="71">
        <f t="shared" si="4"/>
        <v>36</v>
      </c>
      <c r="C42" s="198" t="s">
        <v>370</v>
      </c>
      <c r="D42" s="199" t="s">
        <v>371</v>
      </c>
      <c r="E42" s="200" t="s">
        <v>302</v>
      </c>
      <c r="F42" s="200" t="s">
        <v>302</v>
      </c>
      <c r="G42" s="200" t="s">
        <v>302</v>
      </c>
      <c r="H42" s="201" t="s">
        <v>302</v>
      </c>
      <c r="I42" s="201" t="s">
        <v>302</v>
      </c>
      <c r="J42" s="202"/>
      <c r="K42" s="203"/>
      <c r="L42" s="204">
        <f t="shared" si="5"/>
        <v>0</v>
      </c>
    </row>
    <row r="43" spans="2:12" ht="24">
      <c r="B43" s="71">
        <f t="shared" si="4"/>
        <v>37</v>
      </c>
      <c r="C43" s="198" t="s">
        <v>372</v>
      </c>
      <c r="D43" s="199" t="s">
        <v>373</v>
      </c>
      <c r="E43" s="200" t="s">
        <v>302</v>
      </c>
      <c r="F43" s="200" t="s">
        <v>302</v>
      </c>
      <c r="G43" s="200" t="s">
        <v>302</v>
      </c>
      <c r="H43" s="201" t="s">
        <v>302</v>
      </c>
      <c r="I43" s="201" t="s">
        <v>302</v>
      </c>
      <c r="J43" s="202"/>
      <c r="K43" s="203"/>
      <c r="L43" s="204">
        <f t="shared" si="5"/>
        <v>0</v>
      </c>
    </row>
    <row r="44" spans="2:12" ht="24">
      <c r="B44" s="71">
        <f t="shared" si="4"/>
        <v>38</v>
      </c>
      <c r="C44" s="198" t="s">
        <v>374</v>
      </c>
      <c r="D44" s="199" t="s">
        <v>375</v>
      </c>
      <c r="E44" s="200" t="s">
        <v>303</v>
      </c>
      <c r="F44" s="200" t="s">
        <v>302</v>
      </c>
      <c r="G44" s="200" t="s">
        <v>303</v>
      </c>
      <c r="H44" s="201" t="s">
        <v>302</v>
      </c>
      <c r="I44" s="201" t="s">
        <v>302</v>
      </c>
      <c r="J44" s="202"/>
      <c r="K44" s="203"/>
      <c r="L44" s="204">
        <f t="shared" si="5"/>
        <v>0</v>
      </c>
    </row>
    <row r="45" spans="2:12" ht="24">
      <c r="B45" s="71">
        <f t="shared" si="4"/>
        <v>39</v>
      </c>
      <c r="C45" s="198" t="s">
        <v>376</v>
      </c>
      <c r="D45" s="199" t="s">
        <v>377</v>
      </c>
      <c r="E45" s="200" t="s">
        <v>303</v>
      </c>
      <c r="F45" s="200" t="s">
        <v>302</v>
      </c>
      <c r="G45" s="200" t="s">
        <v>303</v>
      </c>
      <c r="H45" s="201" t="s">
        <v>302</v>
      </c>
      <c r="I45" s="201" t="s">
        <v>302</v>
      </c>
      <c r="J45" s="202"/>
      <c r="K45" s="203"/>
      <c r="L45" s="204">
        <f t="shared" si="5"/>
        <v>0</v>
      </c>
    </row>
    <row r="46" spans="2:12" ht="24">
      <c r="B46" s="71">
        <f t="shared" ref="B46:B56" si="6">B45+1</f>
        <v>40</v>
      </c>
      <c r="C46" s="198" t="s">
        <v>378</v>
      </c>
      <c r="D46" s="199" t="s">
        <v>379</v>
      </c>
      <c r="E46" s="200" t="s">
        <v>303</v>
      </c>
      <c r="F46" s="200" t="s">
        <v>303</v>
      </c>
      <c r="G46" s="200" t="s">
        <v>303</v>
      </c>
      <c r="H46" s="201" t="s">
        <v>302</v>
      </c>
      <c r="I46" s="201" t="s">
        <v>302</v>
      </c>
      <c r="J46" s="202"/>
      <c r="K46" s="203"/>
      <c r="L46" s="204">
        <f t="shared" ref="L46:L56" si="7">SUM(J46:K46)</f>
        <v>0</v>
      </c>
    </row>
    <row r="47" spans="2:12" ht="24">
      <c r="B47" s="71">
        <f t="shared" si="6"/>
        <v>41</v>
      </c>
      <c r="C47" s="198" t="s">
        <v>380</v>
      </c>
      <c r="D47" s="199" t="s">
        <v>381</v>
      </c>
      <c r="E47" s="200" t="s">
        <v>299</v>
      </c>
      <c r="F47" s="200" t="s">
        <v>299</v>
      </c>
      <c r="G47" s="200" t="s">
        <v>302</v>
      </c>
      <c r="H47" s="201" t="s">
        <v>302</v>
      </c>
      <c r="I47" s="201" t="s">
        <v>302</v>
      </c>
      <c r="J47" s="202"/>
      <c r="K47" s="203"/>
      <c r="L47" s="204">
        <f t="shared" si="7"/>
        <v>0</v>
      </c>
    </row>
    <row r="48" spans="2:12" ht="24">
      <c r="B48" s="71">
        <f t="shared" si="6"/>
        <v>42</v>
      </c>
      <c r="C48" s="198" t="s">
        <v>382</v>
      </c>
      <c r="D48" s="199" t="s">
        <v>383</v>
      </c>
      <c r="E48" s="200" t="s">
        <v>303</v>
      </c>
      <c r="F48" s="200" t="s">
        <v>303</v>
      </c>
      <c r="G48" s="200" t="s">
        <v>302</v>
      </c>
      <c r="H48" s="201" t="s">
        <v>302</v>
      </c>
      <c r="I48" s="201" t="s">
        <v>302</v>
      </c>
      <c r="J48" s="202"/>
      <c r="K48" s="203"/>
      <c r="L48" s="204">
        <f t="shared" si="7"/>
        <v>0</v>
      </c>
    </row>
    <row r="49" spans="2:12" ht="24">
      <c r="B49" s="71">
        <f t="shared" si="6"/>
        <v>43</v>
      </c>
      <c r="C49" s="198" t="s">
        <v>384</v>
      </c>
      <c r="D49" s="199" t="s">
        <v>385</v>
      </c>
      <c r="E49" s="200" t="s">
        <v>302</v>
      </c>
      <c r="F49" s="200" t="s">
        <v>302</v>
      </c>
      <c r="G49" s="200" t="s">
        <v>302</v>
      </c>
      <c r="H49" s="201" t="s">
        <v>302</v>
      </c>
      <c r="I49" s="201" t="s">
        <v>302</v>
      </c>
      <c r="J49" s="202"/>
      <c r="K49" s="203"/>
      <c r="L49" s="204">
        <f t="shared" si="7"/>
        <v>0</v>
      </c>
    </row>
    <row r="50" spans="2:12" ht="48">
      <c r="B50" s="71">
        <f t="shared" si="6"/>
        <v>44</v>
      </c>
      <c r="C50" s="198" t="s">
        <v>386</v>
      </c>
      <c r="D50" s="199" t="s">
        <v>387</v>
      </c>
      <c r="E50" s="200" t="s">
        <v>299</v>
      </c>
      <c r="F50" s="200" t="s">
        <v>299</v>
      </c>
      <c r="G50" s="200" t="s">
        <v>303</v>
      </c>
      <c r="H50" s="201" t="s">
        <v>302</v>
      </c>
      <c r="I50" s="201" t="s">
        <v>302</v>
      </c>
      <c r="J50" s="202"/>
      <c r="K50" s="203">
        <v>-0.108</v>
      </c>
      <c r="L50" s="204">
        <f t="shared" si="7"/>
        <v>-0.108</v>
      </c>
    </row>
    <row r="51" spans="2:12" ht="24">
      <c r="B51" s="71">
        <f t="shared" si="6"/>
        <v>45</v>
      </c>
      <c r="C51" s="198" t="s">
        <v>386</v>
      </c>
      <c r="D51" s="199" t="s">
        <v>388</v>
      </c>
      <c r="E51" s="200" t="s">
        <v>299</v>
      </c>
      <c r="F51" s="200" t="s">
        <v>299</v>
      </c>
      <c r="G51" s="200" t="s">
        <v>299</v>
      </c>
      <c r="H51" s="201" t="s">
        <v>299</v>
      </c>
      <c r="I51" s="201" t="s">
        <v>299</v>
      </c>
      <c r="J51" s="202"/>
      <c r="K51" s="203"/>
      <c r="L51" s="204">
        <f t="shared" si="7"/>
        <v>0</v>
      </c>
    </row>
    <row r="52" spans="2:12">
      <c r="B52" s="71">
        <f t="shared" si="6"/>
        <v>46</v>
      </c>
      <c r="C52" s="198"/>
      <c r="D52" s="199"/>
      <c r="E52" s="200"/>
      <c r="F52" s="200"/>
      <c r="G52" s="200"/>
      <c r="H52" s="201"/>
      <c r="I52" s="201"/>
      <c r="J52" s="202"/>
      <c r="K52" s="203"/>
      <c r="L52" s="204">
        <f t="shared" si="7"/>
        <v>0</v>
      </c>
    </row>
    <row r="53" spans="2:12">
      <c r="B53" s="71">
        <f t="shared" si="6"/>
        <v>47</v>
      </c>
      <c r="C53" s="198"/>
      <c r="D53" s="199"/>
      <c r="E53" s="200"/>
      <c r="F53" s="200"/>
      <c r="G53" s="200"/>
      <c r="H53" s="201"/>
      <c r="I53" s="201"/>
      <c r="J53" s="202"/>
      <c r="K53" s="203"/>
      <c r="L53" s="204">
        <f t="shared" si="7"/>
        <v>0</v>
      </c>
    </row>
    <row r="54" spans="2:12">
      <c r="B54" s="71">
        <f t="shared" si="6"/>
        <v>48</v>
      </c>
      <c r="C54" s="198"/>
      <c r="D54" s="199"/>
      <c r="E54" s="200"/>
      <c r="F54" s="200"/>
      <c r="G54" s="200"/>
      <c r="H54" s="201"/>
      <c r="I54" s="201"/>
      <c r="J54" s="202"/>
      <c r="K54" s="203"/>
      <c r="L54" s="204">
        <f t="shared" si="7"/>
        <v>0</v>
      </c>
    </row>
    <row r="55" spans="2:12">
      <c r="B55" s="71">
        <f t="shared" si="6"/>
        <v>49</v>
      </c>
      <c r="C55" s="198"/>
      <c r="D55" s="199"/>
      <c r="E55" s="200"/>
      <c r="F55" s="200"/>
      <c r="G55" s="200"/>
      <c r="H55" s="201"/>
      <c r="I55" s="201"/>
      <c r="J55" s="202"/>
      <c r="K55" s="203"/>
      <c r="L55" s="204">
        <f t="shared" si="7"/>
        <v>0</v>
      </c>
    </row>
    <row r="56" spans="2:12">
      <c r="B56" s="71">
        <f t="shared" si="6"/>
        <v>50</v>
      </c>
      <c r="C56" s="198"/>
      <c r="D56" s="199"/>
      <c r="E56" s="200"/>
      <c r="F56" s="200"/>
      <c r="G56" s="200"/>
      <c r="H56" s="201"/>
      <c r="I56" s="201"/>
      <c r="J56" s="202"/>
      <c r="K56" s="203"/>
      <c r="L56" s="204">
        <f t="shared" si="7"/>
        <v>0</v>
      </c>
    </row>
    <row r="57" spans="2:12">
      <c r="B57" s="71">
        <f t="shared" ref="B57:B59" si="8">B56+1</f>
        <v>51</v>
      </c>
      <c r="C57" s="198"/>
      <c r="D57" s="199"/>
      <c r="E57" s="200"/>
      <c r="F57" s="200"/>
      <c r="G57" s="200"/>
      <c r="H57" s="201"/>
      <c r="I57" s="201"/>
      <c r="J57" s="202"/>
      <c r="K57" s="203"/>
      <c r="L57" s="204">
        <f t="shared" ref="L57:L59" si="9">SUM(J57:K57)</f>
        <v>0</v>
      </c>
    </row>
    <row r="58" spans="2:12">
      <c r="B58" s="71">
        <f t="shared" si="8"/>
        <v>52</v>
      </c>
      <c r="C58" s="198"/>
      <c r="D58" s="199"/>
      <c r="E58" s="200"/>
      <c r="F58" s="200"/>
      <c r="G58" s="200"/>
      <c r="H58" s="201"/>
      <c r="I58" s="201"/>
      <c r="J58" s="202"/>
      <c r="K58" s="203"/>
      <c r="L58" s="204">
        <f t="shared" si="9"/>
        <v>0</v>
      </c>
    </row>
    <row r="59" spans="2:12">
      <c r="B59" s="71">
        <f t="shared" si="8"/>
        <v>53</v>
      </c>
      <c r="C59" s="198"/>
      <c r="D59" s="199"/>
      <c r="E59" s="200"/>
      <c r="F59" s="200"/>
      <c r="G59" s="200"/>
      <c r="H59" s="201"/>
      <c r="I59" s="201"/>
      <c r="J59" s="202"/>
      <c r="K59" s="203"/>
      <c r="L59" s="204">
        <f t="shared" si="9"/>
        <v>0</v>
      </c>
    </row>
    <row r="60" spans="2:12">
      <c r="B60" s="71">
        <f t="shared" ref="B60:B61" si="10">B59+1</f>
        <v>54</v>
      </c>
      <c r="C60" s="198"/>
      <c r="D60" s="199"/>
      <c r="E60" s="200"/>
      <c r="F60" s="200"/>
      <c r="G60" s="200"/>
      <c r="H60" s="201"/>
      <c r="I60" s="201"/>
      <c r="J60" s="202"/>
      <c r="K60" s="203"/>
      <c r="L60" s="204">
        <f t="shared" ref="L60:L61" si="11">SUM(J60:K60)</f>
        <v>0</v>
      </c>
    </row>
    <row r="61" spans="2:12" ht="15" thickBot="1">
      <c r="B61" s="93">
        <f t="shared" si="10"/>
        <v>55</v>
      </c>
      <c r="C61" s="205"/>
      <c r="D61" s="206"/>
      <c r="E61" s="207"/>
      <c r="F61" s="207"/>
      <c r="G61" s="207"/>
      <c r="H61" s="208"/>
      <c r="I61" s="208"/>
      <c r="J61" s="209"/>
      <c r="K61" s="210"/>
      <c r="L61" s="211">
        <f t="shared" si="11"/>
        <v>0</v>
      </c>
    </row>
    <row r="62" spans="2:12">
      <c r="B62" s="146"/>
      <c r="C62" s="131"/>
      <c r="D62" s="131"/>
      <c r="E62" s="131"/>
      <c r="F62" s="131"/>
      <c r="G62" s="131"/>
      <c r="H62" s="131"/>
      <c r="I62" s="131"/>
      <c r="J62" s="131"/>
      <c r="K62" s="131"/>
      <c r="L62" s="212"/>
    </row>
    <row r="63" spans="2:12">
      <c r="B63" s="129" t="s">
        <v>62</v>
      </c>
    </row>
    <row r="64" spans="2:12">
      <c r="B64" s="130"/>
      <c r="C64" s="213" t="s">
        <v>228</v>
      </c>
    </row>
    <row r="65" spans="2:15" ht="14.45" customHeight="1">
      <c r="B65" s="132"/>
      <c r="C65" s="363" t="s">
        <v>229</v>
      </c>
      <c r="D65" s="364"/>
    </row>
    <row r="66" spans="2:15">
      <c r="B66" s="133"/>
      <c r="C66" s="213" t="s">
        <v>60</v>
      </c>
    </row>
    <row r="67" spans="2:15" ht="15" thickBot="1">
      <c r="J67" s="150"/>
      <c r="K67" s="150"/>
      <c r="L67" s="150"/>
    </row>
    <row r="68" spans="2:15" ht="15" thickBot="1">
      <c r="B68" s="2" t="s">
        <v>59</v>
      </c>
      <c r="C68" s="3"/>
      <c r="D68" s="3"/>
      <c r="E68" s="3"/>
      <c r="F68" s="3"/>
      <c r="G68" s="3"/>
      <c r="H68" s="3"/>
      <c r="I68" s="3"/>
      <c r="J68" s="3"/>
      <c r="K68" s="3"/>
      <c r="L68" s="12"/>
      <c r="M68" s="1"/>
      <c r="N68" s="1"/>
      <c r="O68" s="1"/>
    </row>
    <row r="69" spans="2:15" ht="15" thickBot="1"/>
    <row r="70" spans="2:15" ht="45" customHeight="1" thickBot="1">
      <c r="B70" s="367" t="s">
        <v>97</v>
      </c>
      <c r="C70" s="368"/>
      <c r="D70" s="368"/>
      <c r="E70" s="368"/>
      <c r="F70" s="368"/>
      <c r="G70" s="368"/>
      <c r="H70" s="368"/>
      <c r="I70" s="368"/>
      <c r="J70" s="368"/>
      <c r="K70" s="368"/>
      <c r="L70" s="369"/>
    </row>
    <row r="71" spans="2:15" ht="15" thickBot="1"/>
    <row r="72" spans="2:15">
      <c r="B72" s="8" t="s">
        <v>86</v>
      </c>
      <c r="C72" s="370" t="s">
        <v>68</v>
      </c>
      <c r="D72" s="370"/>
      <c r="E72" s="370"/>
      <c r="F72" s="370"/>
      <c r="G72" s="370"/>
      <c r="H72" s="370"/>
      <c r="I72" s="370"/>
      <c r="J72" s="370"/>
      <c r="K72" s="370"/>
      <c r="L72" s="371"/>
    </row>
    <row r="73" spans="2:15">
      <c r="B73" s="10" t="s">
        <v>67</v>
      </c>
      <c r="C73" s="11" t="str">
        <f>$C$6</f>
        <v>PR14 Performance Commitments</v>
      </c>
      <c r="D73" s="11"/>
      <c r="E73" s="11"/>
      <c r="F73" s="11"/>
      <c r="G73" s="11"/>
      <c r="H73" s="11"/>
      <c r="I73" s="11"/>
      <c r="J73" s="11"/>
      <c r="K73" s="11"/>
      <c r="L73" s="16"/>
      <c r="M73" s="61"/>
    </row>
    <row r="74" spans="2:15" ht="13.9" customHeight="1">
      <c r="B74" s="7" t="s">
        <v>54</v>
      </c>
      <c r="C74" s="335" t="s">
        <v>96</v>
      </c>
      <c r="D74" s="336"/>
      <c r="E74" s="336"/>
      <c r="F74" s="336"/>
      <c r="G74" s="336"/>
      <c r="H74" s="336"/>
      <c r="I74" s="336"/>
      <c r="J74" s="336"/>
      <c r="K74" s="336"/>
      <c r="L74" s="337"/>
    </row>
    <row r="75" spans="2:15">
      <c r="B75" s="214" t="s">
        <v>87</v>
      </c>
      <c r="C75" s="374" t="s">
        <v>31</v>
      </c>
      <c r="D75" s="374"/>
      <c r="E75" s="374"/>
      <c r="F75" s="374"/>
      <c r="G75" s="374"/>
      <c r="H75" s="374"/>
      <c r="I75" s="374"/>
      <c r="J75" s="374"/>
      <c r="K75" s="374"/>
      <c r="L75" s="375"/>
    </row>
    <row r="76" spans="2:15">
      <c r="B76" s="214" t="s">
        <v>88</v>
      </c>
      <c r="C76" s="374" t="s">
        <v>32</v>
      </c>
      <c r="D76" s="374"/>
      <c r="E76" s="374"/>
      <c r="F76" s="374"/>
      <c r="G76" s="374"/>
      <c r="H76" s="374"/>
      <c r="I76" s="374"/>
      <c r="J76" s="374"/>
      <c r="K76" s="374"/>
      <c r="L76" s="375"/>
    </row>
    <row r="77" spans="2:15">
      <c r="B77" s="214" t="s">
        <v>89</v>
      </c>
      <c r="C77" s="374" t="s">
        <v>33</v>
      </c>
      <c r="D77" s="374"/>
      <c r="E77" s="374"/>
      <c r="F77" s="374"/>
      <c r="G77" s="374"/>
      <c r="H77" s="374"/>
      <c r="I77" s="374"/>
      <c r="J77" s="374"/>
      <c r="K77" s="374"/>
      <c r="L77" s="375"/>
    </row>
    <row r="78" spans="2:15">
      <c r="B78" s="214" t="s">
        <v>90</v>
      </c>
      <c r="C78" s="374" t="s">
        <v>152</v>
      </c>
      <c r="D78" s="374"/>
      <c r="E78" s="374"/>
      <c r="F78" s="374"/>
      <c r="G78" s="374"/>
      <c r="H78" s="374"/>
      <c r="I78" s="374"/>
      <c r="J78" s="374"/>
      <c r="K78" s="374"/>
      <c r="L78" s="375"/>
    </row>
    <row r="79" spans="2:15">
      <c r="B79" s="214" t="s">
        <v>91</v>
      </c>
      <c r="C79" s="374" t="s">
        <v>170</v>
      </c>
      <c r="D79" s="374"/>
      <c r="E79" s="374"/>
      <c r="F79" s="374"/>
      <c r="G79" s="374"/>
      <c r="H79" s="374"/>
      <c r="I79" s="374"/>
      <c r="J79" s="374"/>
      <c r="K79" s="374"/>
      <c r="L79" s="375"/>
    </row>
    <row r="80" spans="2:15">
      <c r="B80" s="214" t="s">
        <v>92</v>
      </c>
      <c r="C80" s="374" t="s">
        <v>171</v>
      </c>
      <c r="D80" s="374"/>
      <c r="E80" s="374"/>
      <c r="F80" s="374"/>
      <c r="G80" s="374"/>
      <c r="H80" s="374"/>
      <c r="I80" s="374"/>
      <c r="J80" s="374"/>
      <c r="K80" s="374"/>
      <c r="L80" s="375"/>
    </row>
    <row r="81" spans="2:12">
      <c r="B81" s="214" t="s">
        <v>93</v>
      </c>
      <c r="C81" s="374" t="s">
        <v>85</v>
      </c>
      <c r="D81" s="374"/>
      <c r="E81" s="374"/>
      <c r="F81" s="374"/>
      <c r="G81" s="374"/>
      <c r="H81" s="374"/>
      <c r="I81" s="374"/>
      <c r="J81" s="374"/>
      <c r="K81" s="374"/>
      <c r="L81" s="375"/>
    </row>
    <row r="82" spans="2:12">
      <c r="B82" s="215" t="s">
        <v>94</v>
      </c>
      <c r="C82" s="372" t="s">
        <v>172</v>
      </c>
      <c r="D82" s="372"/>
      <c r="E82" s="372"/>
      <c r="F82" s="372"/>
      <c r="G82" s="372"/>
      <c r="H82" s="372"/>
      <c r="I82" s="372"/>
      <c r="J82" s="372"/>
      <c r="K82" s="372"/>
      <c r="L82" s="373"/>
    </row>
    <row r="83" spans="2:12" ht="15" thickBot="1">
      <c r="B83" s="180" t="s">
        <v>95</v>
      </c>
      <c r="C83" s="365" t="s">
        <v>169</v>
      </c>
      <c r="D83" s="365"/>
      <c r="E83" s="365"/>
      <c r="F83" s="365"/>
      <c r="G83" s="365"/>
      <c r="H83" s="365"/>
      <c r="I83" s="365"/>
      <c r="J83" s="365"/>
      <c r="K83" s="365"/>
      <c r="L83" s="366"/>
    </row>
    <row r="84" spans="2:12"/>
  </sheetData>
  <sheetProtection algorithmName="SHA-512" hashValue="W4a7ohhPSOCFSZ1VL0TSfY1FT8Vy0E5jHq7nTL3J6RhMhcYmpCJ2x/8UTUg5QqS+1sccMWqwDGftQLHKz8ckeg==" saltValue="K8lT5Isiu4TKfxlarrLt+g==" spinCount="100000" sheet="1" objects="1" scenarios="1"/>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9" scale="38"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L20"/>
  <sheetViews>
    <sheetView zoomScale="80" zoomScaleNormal="80" workbookViewId="0">
      <selection activeCell="B3" sqref="B3:C3"/>
    </sheetView>
  </sheetViews>
  <sheetFormatPr defaultColWidth="0" defaultRowHeight="0" customHeight="1" zeroHeight="1"/>
  <cols>
    <col min="1" max="1" width="2.75" style="216" customWidth="1"/>
    <col min="2" max="2" width="6.75" style="216" customWidth="1"/>
    <col min="3" max="3" width="56.625" style="216" bestFit="1" customWidth="1"/>
    <col min="4" max="4" width="11.625" style="216" customWidth="1"/>
    <col min="5" max="6" width="5.625" style="216" customWidth="1"/>
    <col min="7" max="9" width="9.625" style="216" customWidth="1"/>
    <col min="10" max="10" width="5.75" style="216" customWidth="1"/>
    <col min="11" max="12" width="0" style="216" hidden="1" customWidth="1"/>
    <col min="13" max="16384" width="9.625" style="216" hidden="1"/>
  </cols>
  <sheetData>
    <row r="1" spans="1:9" ht="18.75">
      <c r="B1" s="217" t="s">
        <v>188</v>
      </c>
      <c r="C1" s="217"/>
      <c r="D1" s="217"/>
      <c r="E1" s="217"/>
      <c r="F1" s="217"/>
      <c r="G1" s="217"/>
      <c r="H1" s="217"/>
      <c r="I1" s="51" t="str">
        <f>Cover!$G$13</f>
        <v>Northumbrian Water</v>
      </c>
    </row>
    <row r="2" spans="1:9" ht="14.25" customHeight="1" thickBot="1">
      <c r="B2" s="218"/>
      <c r="C2" s="218"/>
      <c r="D2" s="218"/>
      <c r="E2" s="218"/>
      <c r="F2" s="218"/>
      <c r="G2" s="218"/>
      <c r="H2" s="218"/>
      <c r="I2" s="218"/>
    </row>
    <row r="3" spans="1:9" ht="15" thickBot="1">
      <c r="B3" s="349" t="s">
        <v>49</v>
      </c>
      <c r="C3" s="382"/>
      <c r="D3" s="219" t="s">
        <v>50</v>
      </c>
      <c r="E3" s="220" t="s">
        <v>51</v>
      </c>
      <c r="F3" s="221" t="s">
        <v>52</v>
      </c>
      <c r="G3" s="222" t="s">
        <v>21</v>
      </c>
      <c r="H3" s="220" t="s">
        <v>22</v>
      </c>
      <c r="I3" s="221" t="s">
        <v>23</v>
      </c>
    </row>
    <row r="4" spans="1:9" ht="14.25" customHeight="1" thickBot="1">
      <c r="B4" s="218"/>
      <c r="C4" s="218"/>
      <c r="D4" s="218"/>
      <c r="E4" s="218"/>
      <c r="F4" s="218"/>
      <c r="G4" s="218"/>
      <c r="H4" s="218"/>
      <c r="I4" s="218"/>
    </row>
    <row r="5" spans="1:9" s="27" customFormat="1" ht="14.25" customHeight="1" thickBot="1">
      <c r="A5" s="216"/>
      <c r="B5" s="223" t="s">
        <v>53</v>
      </c>
      <c r="C5" s="224" t="s">
        <v>184</v>
      </c>
      <c r="D5" s="218"/>
      <c r="E5" s="218"/>
      <c r="F5" s="218"/>
      <c r="G5" s="218"/>
      <c r="H5" s="218"/>
      <c r="I5" s="218"/>
    </row>
    <row r="6" spans="1:9" ht="14.25" customHeight="1" thickBot="1">
      <c r="B6" s="225">
        <v>1</v>
      </c>
      <c r="C6" s="226" t="s">
        <v>185</v>
      </c>
      <c r="D6" s="227" t="s">
        <v>186</v>
      </c>
      <c r="E6" s="228" t="s">
        <v>183</v>
      </c>
      <c r="F6" s="229">
        <v>0</v>
      </c>
      <c r="G6" s="230">
        <v>84</v>
      </c>
      <c r="H6" s="231">
        <v>88</v>
      </c>
      <c r="I6" s="232">
        <v>86</v>
      </c>
    </row>
    <row r="7" spans="1:9" ht="14.25" customHeight="1">
      <c r="B7" s="218"/>
      <c r="C7" s="218"/>
      <c r="D7" s="218"/>
      <c r="E7" s="218"/>
      <c r="F7" s="218"/>
      <c r="G7" s="218"/>
      <c r="H7" s="218"/>
      <c r="I7" s="218"/>
    </row>
    <row r="8" spans="1:9" ht="14.25" customHeight="1">
      <c r="B8" s="233" t="s">
        <v>62</v>
      </c>
      <c r="C8" s="52"/>
      <c r="D8" s="234"/>
      <c r="E8" s="234"/>
      <c r="F8" s="234"/>
      <c r="G8" s="234"/>
      <c r="H8" s="234"/>
      <c r="I8" s="234"/>
    </row>
    <row r="9" spans="1:9" ht="14.25" customHeight="1">
      <c r="B9" s="130"/>
      <c r="C9" s="235" t="s">
        <v>228</v>
      </c>
      <c r="D9" s="236"/>
      <c r="E9" s="234"/>
      <c r="F9" s="234"/>
      <c r="G9" s="234"/>
      <c r="H9" s="234"/>
      <c r="I9" s="234"/>
    </row>
    <row r="10" spans="1:9" ht="14.25" customHeight="1">
      <c r="B10" s="132"/>
      <c r="C10" s="237" t="s">
        <v>229</v>
      </c>
      <c r="D10" s="236"/>
      <c r="E10" s="234"/>
      <c r="F10" s="234"/>
      <c r="G10" s="234"/>
      <c r="H10" s="234"/>
      <c r="I10" s="234"/>
    </row>
    <row r="11" spans="1:9" ht="14.25" customHeight="1">
      <c r="B11" s="133"/>
      <c r="C11" s="235" t="s">
        <v>60</v>
      </c>
      <c r="D11" s="236"/>
      <c r="E11" s="234"/>
      <c r="F11" s="234"/>
      <c r="G11" s="234"/>
      <c r="H11" s="234"/>
      <c r="I11" s="234"/>
    </row>
    <row r="12" spans="1:9" ht="14.25" customHeight="1" thickBot="1">
      <c r="B12" s="238"/>
      <c r="C12" s="238"/>
      <c r="D12" s="238"/>
      <c r="E12" s="238"/>
      <c r="F12" s="238"/>
      <c r="G12" s="238"/>
      <c r="H12" s="238"/>
      <c r="I12" s="238"/>
    </row>
    <row r="13" spans="1:9" ht="14.25" customHeight="1" thickBot="1">
      <c r="B13" s="354" t="s">
        <v>189</v>
      </c>
      <c r="C13" s="355"/>
      <c r="D13" s="355"/>
      <c r="E13" s="355"/>
      <c r="F13" s="355"/>
      <c r="G13" s="355"/>
      <c r="H13" s="355"/>
      <c r="I13" s="356"/>
    </row>
    <row r="14" spans="1:9" ht="14.25" customHeight="1" thickBot="1">
      <c r="B14" s="28"/>
      <c r="C14" s="29"/>
      <c r="D14" s="30"/>
      <c r="E14" s="30"/>
      <c r="F14" s="30"/>
      <c r="G14" s="30"/>
      <c r="H14" s="30"/>
      <c r="I14" s="30"/>
    </row>
    <row r="15" spans="1:9" ht="30" customHeight="1" thickBot="1">
      <c r="B15" s="383" t="s">
        <v>191</v>
      </c>
      <c r="C15" s="384"/>
      <c r="D15" s="384"/>
      <c r="E15" s="384"/>
      <c r="F15" s="384"/>
      <c r="G15" s="384"/>
      <c r="H15" s="384"/>
      <c r="I15" s="385"/>
    </row>
    <row r="16" spans="1:9" ht="14.25" customHeight="1" thickBot="1">
      <c r="B16" s="239"/>
      <c r="C16" s="240"/>
      <c r="D16" s="241"/>
      <c r="E16" s="241"/>
      <c r="F16" s="241"/>
      <c r="G16" s="31"/>
      <c r="H16" s="242"/>
      <c r="I16" s="242"/>
    </row>
    <row r="17" spans="2:9" ht="14.25" customHeight="1">
      <c r="B17" s="32" t="s">
        <v>65</v>
      </c>
      <c r="C17" s="376" t="s">
        <v>187</v>
      </c>
      <c r="D17" s="377"/>
      <c r="E17" s="377"/>
      <c r="F17" s="377"/>
      <c r="G17" s="377"/>
      <c r="H17" s="377"/>
      <c r="I17" s="378"/>
    </row>
    <row r="18" spans="2:9" ht="14.25" customHeight="1">
      <c r="B18" s="33" t="s">
        <v>67</v>
      </c>
      <c r="C18" s="34" t="str">
        <f>$C$5</f>
        <v>SIM score</v>
      </c>
      <c r="D18" s="34"/>
      <c r="E18" s="34"/>
      <c r="F18" s="34"/>
      <c r="G18" s="34"/>
      <c r="H18" s="34"/>
      <c r="I18" s="35"/>
    </row>
    <row r="19" spans="2:9" ht="15" customHeight="1" thickBot="1">
      <c r="B19" s="36">
        <v>1</v>
      </c>
      <c r="C19" s="379" t="s">
        <v>234</v>
      </c>
      <c r="D19" s="380"/>
      <c r="E19" s="380"/>
      <c r="F19" s="380"/>
      <c r="G19" s="380"/>
      <c r="H19" s="380"/>
      <c r="I19" s="381"/>
    </row>
    <row r="20" spans="2:9" ht="14.25" customHeight="1"/>
  </sheetData>
  <sheetProtection algorithmName="SHA-512" hashValue="ak2W2cKGATCktY+/+ELj/JFbmUuqcrYhJB5HUxvI4rl1mwClI+wxQTgGeIrqx34/32r8UxLkTzAfjPrPxHrGUQ==" saltValue="zNLnwxgUgS0dSB9WdGkqmg==" spinCount="100000" sheet="1" objects="1" scenarios="1"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J43"/>
  <sheetViews>
    <sheetView showGridLines="0" zoomScale="80" zoomScaleNormal="80" workbookViewId="0">
      <selection activeCell="C11" sqref="C11"/>
    </sheetView>
  </sheetViews>
  <sheetFormatPr defaultColWidth="0" defaultRowHeight="14.25" zeroHeight="1"/>
  <cols>
    <col min="1" max="1" width="2.75" style="52" customWidth="1"/>
    <col min="2" max="2" width="6.75" style="52" customWidth="1"/>
    <col min="3" max="3" width="51.125" style="52" customWidth="1"/>
    <col min="4" max="4" width="14.75" style="52" customWidth="1"/>
    <col min="5" max="5" width="15.25" style="52" customWidth="1"/>
    <col min="6" max="6" width="16.75" style="52" customWidth="1"/>
    <col min="7" max="7" width="14.75" style="52" customWidth="1"/>
    <col min="8" max="9" width="15.625" style="52" customWidth="1"/>
    <col min="10" max="10" width="5.75" style="52" customWidth="1"/>
    <col min="11" max="16384" width="8.75" style="52" hidden="1"/>
  </cols>
  <sheetData>
    <row r="1" spans="2:9" ht="18.75">
      <c r="B1" s="50" t="s">
        <v>131</v>
      </c>
      <c r="C1" s="50"/>
      <c r="D1" s="50"/>
      <c r="E1" s="50"/>
      <c r="F1" s="50"/>
      <c r="G1" s="50"/>
      <c r="H1" s="51"/>
      <c r="I1" s="51" t="str">
        <f>Cover!$G$13</f>
        <v>Northumbrian Water</v>
      </c>
    </row>
    <row r="2" spans="2:9" ht="15" thickBot="1"/>
    <row r="3" spans="2:9" ht="15" thickBot="1">
      <c r="B3" s="182" t="s">
        <v>53</v>
      </c>
      <c r="C3" s="243" t="s">
        <v>54</v>
      </c>
      <c r="D3" s="244" t="s">
        <v>87</v>
      </c>
      <c r="E3" s="183" t="s">
        <v>88</v>
      </c>
      <c r="F3" s="183" t="s">
        <v>89</v>
      </c>
      <c r="G3" s="183" t="s">
        <v>90</v>
      </c>
      <c r="H3" s="245" t="s">
        <v>91</v>
      </c>
      <c r="I3" s="185" t="s">
        <v>92</v>
      </c>
    </row>
    <row r="4" spans="2:9" ht="39" thickBot="1">
      <c r="B4" s="145" t="s">
        <v>65</v>
      </c>
      <c r="C4" s="246" t="s">
        <v>173</v>
      </c>
      <c r="D4" s="247" t="s">
        <v>24</v>
      </c>
      <c r="E4" s="186" t="s">
        <v>269</v>
      </c>
      <c r="F4" s="186" t="s">
        <v>270</v>
      </c>
      <c r="G4" s="186" t="s">
        <v>34</v>
      </c>
      <c r="H4" s="248" t="s">
        <v>35</v>
      </c>
      <c r="I4" s="187" t="s">
        <v>266</v>
      </c>
    </row>
    <row r="5" spans="2:9" ht="15" thickBot="1">
      <c r="B5" s="147"/>
      <c r="C5" s="149"/>
      <c r="D5" s="149"/>
      <c r="E5" s="148"/>
      <c r="F5" s="148"/>
      <c r="G5" s="148"/>
      <c r="H5" s="148"/>
      <c r="I5" s="148"/>
    </row>
    <row r="6" spans="2:9" ht="15" thickBot="1">
      <c r="B6" s="58" t="s">
        <v>53</v>
      </c>
      <c r="C6" s="249" t="s">
        <v>132</v>
      </c>
      <c r="D6" s="250"/>
      <c r="E6" s="251"/>
      <c r="F6" s="251"/>
      <c r="G6" s="251"/>
      <c r="H6" s="251"/>
      <c r="I6" s="251"/>
    </row>
    <row r="7" spans="2:9" ht="43.5" customHeight="1">
      <c r="B7" s="252">
        <v>1</v>
      </c>
      <c r="C7" s="253" t="s">
        <v>36</v>
      </c>
      <c r="D7" s="254" t="s">
        <v>275</v>
      </c>
      <c r="E7" s="255">
        <v>4.33</v>
      </c>
      <c r="F7" s="255">
        <v>0</v>
      </c>
      <c r="G7" s="255" t="s">
        <v>286</v>
      </c>
      <c r="H7" s="256" t="s">
        <v>287</v>
      </c>
      <c r="I7" s="257"/>
    </row>
    <row r="8" spans="2:9" ht="30" customHeight="1">
      <c r="B8" s="258">
        <f>B7+1</f>
        <v>2</v>
      </c>
      <c r="C8" s="259" t="s">
        <v>37</v>
      </c>
      <c r="D8" s="260" t="s">
        <v>276</v>
      </c>
      <c r="E8" s="310">
        <v>3.472222222222222E-3</v>
      </c>
      <c r="F8" s="310">
        <v>3.0092592592592588E-3</v>
      </c>
      <c r="G8" s="261" t="s">
        <v>288</v>
      </c>
      <c r="H8" s="262" t="s">
        <v>287</v>
      </c>
      <c r="I8" s="257"/>
    </row>
    <row r="9" spans="2:9" ht="25.5">
      <c r="B9" s="258">
        <f t="shared" ref="B9:B18" si="0">B8+1</f>
        <v>3</v>
      </c>
      <c r="C9" s="259" t="s">
        <v>38</v>
      </c>
      <c r="D9" s="260" t="s">
        <v>285</v>
      </c>
      <c r="E9" s="261">
        <v>133.96</v>
      </c>
      <c r="F9" s="261">
        <v>120.95</v>
      </c>
      <c r="G9" s="261" t="s">
        <v>288</v>
      </c>
      <c r="H9" s="262" t="s">
        <v>287</v>
      </c>
      <c r="I9" s="257"/>
    </row>
    <row r="10" spans="2:9" ht="30" customHeight="1" thickBot="1">
      <c r="B10" s="258">
        <f t="shared" si="0"/>
        <v>4</v>
      </c>
      <c r="C10" s="259" t="s">
        <v>39</v>
      </c>
      <c r="D10" s="260" t="s">
        <v>284</v>
      </c>
      <c r="E10" s="261"/>
      <c r="F10" s="261" t="s">
        <v>289</v>
      </c>
      <c r="G10" s="261" t="s">
        <v>290</v>
      </c>
      <c r="H10" s="262"/>
      <c r="I10" s="263"/>
    </row>
    <row r="11" spans="2:9" ht="24">
      <c r="B11" s="258">
        <f t="shared" si="0"/>
        <v>5</v>
      </c>
      <c r="C11" s="259" t="s">
        <v>40</v>
      </c>
      <c r="D11" s="314" t="s">
        <v>294</v>
      </c>
      <c r="E11" s="311" t="s">
        <v>291</v>
      </c>
      <c r="F11" s="311" t="s">
        <v>292</v>
      </c>
      <c r="G11" s="261" t="s">
        <v>288</v>
      </c>
      <c r="H11" s="262" t="s">
        <v>287</v>
      </c>
      <c r="I11" s="264" t="str">
        <f>IF(ISERROR((F11-E11)/E11),"-",(F11-E11)/E11)</f>
        <v>-</v>
      </c>
    </row>
    <row r="12" spans="2:9" ht="45" customHeight="1" thickBot="1">
      <c r="B12" s="258">
        <f t="shared" si="0"/>
        <v>6</v>
      </c>
      <c r="C12" s="259" t="s">
        <v>268</v>
      </c>
      <c r="D12" s="260" t="s">
        <v>277</v>
      </c>
      <c r="E12" s="261"/>
      <c r="F12" s="261" t="s">
        <v>293</v>
      </c>
      <c r="G12" s="261" t="s">
        <v>288</v>
      </c>
      <c r="H12" s="262" t="s">
        <v>287</v>
      </c>
      <c r="I12" s="265" t="str">
        <f>IF(ISERROR((F12-E12)/E12),"-",(F12-E12)/E12)</f>
        <v>-</v>
      </c>
    </row>
    <row r="13" spans="2:9" ht="56.25" customHeight="1">
      <c r="B13" s="258">
        <f t="shared" si="0"/>
        <v>7</v>
      </c>
      <c r="C13" s="259" t="s">
        <v>41</v>
      </c>
      <c r="D13" s="260" t="s">
        <v>283</v>
      </c>
      <c r="E13" s="261">
        <v>0</v>
      </c>
      <c r="F13" s="261">
        <v>0</v>
      </c>
      <c r="G13" s="261" t="s">
        <v>290</v>
      </c>
      <c r="H13" s="262"/>
      <c r="I13" s="266"/>
    </row>
    <row r="14" spans="2:9" ht="45" customHeight="1">
      <c r="B14" s="258">
        <f t="shared" si="0"/>
        <v>8</v>
      </c>
      <c r="C14" s="259" t="s">
        <v>42</v>
      </c>
      <c r="D14" s="260" t="s">
        <v>282</v>
      </c>
      <c r="E14" s="312">
        <v>0.98</v>
      </c>
      <c r="F14" s="312">
        <v>0.99</v>
      </c>
      <c r="G14" s="261" t="s">
        <v>286</v>
      </c>
      <c r="H14" s="262" t="s">
        <v>287</v>
      </c>
      <c r="I14" s="257"/>
    </row>
    <row r="15" spans="2:9" ht="30" customHeight="1">
      <c r="B15" s="258">
        <f t="shared" si="0"/>
        <v>9</v>
      </c>
      <c r="C15" s="259" t="s">
        <v>43</v>
      </c>
      <c r="D15" s="260" t="s">
        <v>278</v>
      </c>
      <c r="E15" s="261">
        <v>305</v>
      </c>
      <c r="F15" s="261">
        <v>229</v>
      </c>
      <c r="G15" s="261" t="s">
        <v>288</v>
      </c>
      <c r="H15" s="262" t="s">
        <v>287</v>
      </c>
      <c r="I15" s="257"/>
    </row>
    <row r="16" spans="2:9" ht="30" customHeight="1">
      <c r="B16" s="258">
        <f t="shared" si="0"/>
        <v>10</v>
      </c>
      <c r="C16" s="259" t="s">
        <v>44</v>
      </c>
      <c r="D16" s="260" t="s">
        <v>281</v>
      </c>
      <c r="E16" s="261">
        <v>15.87</v>
      </c>
      <c r="F16" s="261">
        <v>10.44</v>
      </c>
      <c r="G16" s="261" t="s">
        <v>288</v>
      </c>
      <c r="H16" s="262" t="s">
        <v>287</v>
      </c>
      <c r="I16" s="257"/>
    </row>
    <row r="17" spans="2:9" ht="56.25" customHeight="1">
      <c r="B17" s="267">
        <f t="shared" si="0"/>
        <v>11</v>
      </c>
      <c r="C17" s="259" t="s">
        <v>45</v>
      </c>
      <c r="D17" s="260" t="s">
        <v>279</v>
      </c>
      <c r="E17" s="261">
        <v>25.01</v>
      </c>
      <c r="F17" s="261">
        <v>14.34</v>
      </c>
      <c r="G17" s="261" t="s">
        <v>288</v>
      </c>
      <c r="H17" s="262" t="s">
        <v>287</v>
      </c>
      <c r="I17" s="257"/>
    </row>
    <row r="18" spans="2:9" ht="39" thickBot="1">
      <c r="B18" s="268">
        <f t="shared" si="0"/>
        <v>12</v>
      </c>
      <c r="C18" s="269" t="s">
        <v>46</v>
      </c>
      <c r="D18" s="270" t="s">
        <v>280</v>
      </c>
      <c r="E18" s="313">
        <v>0.16300000000000001</v>
      </c>
      <c r="F18" s="313">
        <v>0.1603</v>
      </c>
      <c r="G18" s="271" t="s">
        <v>290</v>
      </c>
      <c r="H18" s="272"/>
      <c r="I18" s="257"/>
    </row>
    <row r="19" spans="2:9"/>
    <row r="20" spans="2:9">
      <c r="B20" s="129" t="s">
        <v>62</v>
      </c>
    </row>
    <row r="21" spans="2:9">
      <c r="B21" s="130"/>
      <c r="C21" s="213" t="s">
        <v>228</v>
      </c>
    </row>
    <row r="22" spans="2:9">
      <c r="B22" s="132"/>
      <c r="C22" s="131" t="s">
        <v>229</v>
      </c>
    </row>
    <row r="23" spans="2:9">
      <c r="B23" s="133"/>
      <c r="C23" s="213" t="s">
        <v>60</v>
      </c>
      <c r="I23" s="273"/>
    </row>
    <row r="24" spans="2:9" ht="15" thickBot="1">
      <c r="I24" s="273"/>
    </row>
    <row r="25" spans="2:9" ht="16.899999999999999" customHeight="1" thickBot="1">
      <c r="B25" s="2" t="s">
        <v>98</v>
      </c>
      <c r="C25" s="3"/>
      <c r="D25" s="3"/>
      <c r="E25" s="3"/>
      <c r="F25" s="3"/>
      <c r="G25" s="3"/>
      <c r="H25" s="12"/>
      <c r="I25" s="28"/>
    </row>
    <row r="26" spans="2:9" ht="15" thickBot="1">
      <c r="I26" s="273"/>
    </row>
    <row r="27" spans="2:9" ht="25.9" customHeight="1" thickBot="1">
      <c r="B27" s="367" t="s">
        <v>179</v>
      </c>
      <c r="C27" s="368"/>
      <c r="D27" s="368"/>
      <c r="E27" s="368"/>
      <c r="F27" s="368"/>
      <c r="G27" s="368"/>
      <c r="H27" s="369"/>
      <c r="I27" s="274"/>
    </row>
    <row r="28" spans="2:9" ht="15" thickBot="1">
      <c r="I28" s="273"/>
    </row>
    <row r="29" spans="2:9">
      <c r="B29" s="41" t="s">
        <v>86</v>
      </c>
      <c r="C29" s="386" t="s">
        <v>68</v>
      </c>
      <c r="D29" s="386"/>
      <c r="E29" s="386"/>
      <c r="F29" s="386"/>
      <c r="G29" s="386"/>
      <c r="H29" s="387"/>
      <c r="I29" s="48"/>
    </row>
    <row r="30" spans="2:9">
      <c r="B30" s="10" t="s">
        <v>67</v>
      </c>
      <c r="C30" s="11" t="str">
        <f>$C$6</f>
        <v>PR19 Common performance commitments summary</v>
      </c>
      <c r="D30" s="11"/>
      <c r="E30" s="11"/>
      <c r="F30" s="11"/>
      <c r="G30" s="11"/>
      <c r="H30" s="16"/>
      <c r="I30" s="47"/>
    </row>
    <row r="31" spans="2:9">
      <c r="B31" s="22" t="s">
        <v>54</v>
      </c>
      <c r="C31" s="26" t="s">
        <v>174</v>
      </c>
      <c r="D31" s="20"/>
      <c r="E31" s="20"/>
      <c r="F31" s="20"/>
      <c r="G31" s="20"/>
      <c r="H31" s="21"/>
      <c r="I31" s="47"/>
    </row>
    <row r="32" spans="2:9">
      <c r="B32" s="7" t="s">
        <v>87</v>
      </c>
      <c r="C32" s="335" t="s">
        <v>96</v>
      </c>
      <c r="D32" s="336" t="s">
        <v>66</v>
      </c>
      <c r="E32" s="336" t="s">
        <v>66</v>
      </c>
      <c r="F32" s="336" t="s">
        <v>66</v>
      </c>
      <c r="G32" s="336" t="s">
        <v>66</v>
      </c>
      <c r="H32" s="337" t="s">
        <v>66</v>
      </c>
      <c r="I32" s="49"/>
    </row>
    <row r="33" spans="2:9">
      <c r="B33" s="275" t="s">
        <v>88</v>
      </c>
      <c r="C33" s="388" t="s">
        <v>175</v>
      </c>
      <c r="D33" s="388"/>
      <c r="E33" s="388"/>
      <c r="F33" s="388"/>
      <c r="G33" s="388"/>
      <c r="H33" s="389"/>
      <c r="I33" s="276"/>
    </row>
    <row r="34" spans="2:9">
      <c r="B34" s="275" t="s">
        <v>89</v>
      </c>
      <c r="C34" s="388" t="s">
        <v>176</v>
      </c>
      <c r="D34" s="388"/>
      <c r="E34" s="388"/>
      <c r="F34" s="388"/>
      <c r="G34" s="388"/>
      <c r="H34" s="389"/>
      <c r="I34" s="276"/>
    </row>
    <row r="35" spans="2:9">
      <c r="B35" s="275" t="s">
        <v>90</v>
      </c>
      <c r="C35" s="388" t="s">
        <v>177</v>
      </c>
      <c r="D35" s="388"/>
      <c r="E35" s="388"/>
      <c r="F35" s="388"/>
      <c r="G35" s="388"/>
      <c r="H35" s="389"/>
      <c r="I35" s="276"/>
    </row>
    <row r="36" spans="2:9">
      <c r="B36" s="275" t="s">
        <v>91</v>
      </c>
      <c r="C36" s="391" t="s">
        <v>178</v>
      </c>
      <c r="D36" s="388"/>
      <c r="E36" s="388"/>
      <c r="F36" s="388"/>
      <c r="G36" s="388"/>
      <c r="H36" s="389"/>
      <c r="I36" s="276"/>
    </row>
    <row r="37" spans="2:9" ht="15" thickBot="1">
      <c r="B37" s="277" t="s">
        <v>92</v>
      </c>
      <c r="C37" s="392" t="s">
        <v>267</v>
      </c>
      <c r="D37" s="393"/>
      <c r="E37" s="393"/>
      <c r="F37" s="393"/>
      <c r="G37" s="393"/>
      <c r="H37" s="394"/>
      <c r="I37" s="276"/>
    </row>
    <row r="38" spans="2:9">
      <c r="B38" s="278"/>
      <c r="C38" s="390"/>
      <c r="D38" s="390"/>
      <c r="E38" s="390"/>
      <c r="F38" s="390"/>
      <c r="G38" s="390"/>
      <c r="H38" s="390"/>
      <c r="I38" s="279"/>
    </row>
    <row r="39" spans="2:9" hidden="1">
      <c r="B39" s="278"/>
      <c r="C39" s="390"/>
      <c r="D39" s="390"/>
      <c r="E39" s="390"/>
      <c r="F39" s="390"/>
      <c r="G39" s="390"/>
      <c r="H39" s="390"/>
      <c r="I39" s="279"/>
    </row>
    <row r="40" spans="2:9" hidden="1">
      <c r="B40" s="278"/>
      <c r="C40" s="390"/>
      <c r="D40" s="390"/>
      <c r="E40" s="390"/>
      <c r="F40" s="390"/>
      <c r="G40" s="390"/>
      <c r="H40" s="390"/>
      <c r="I40" s="279"/>
    </row>
    <row r="41" spans="2:9" hidden="1">
      <c r="B41" s="278"/>
      <c r="C41" s="390"/>
      <c r="D41" s="390"/>
      <c r="E41" s="390"/>
      <c r="F41" s="390"/>
      <c r="G41" s="390"/>
      <c r="H41" s="390"/>
      <c r="I41" s="279"/>
    </row>
    <row r="42" spans="2:9" hidden="1"/>
    <row r="43" spans="2:9" hidden="1"/>
  </sheetData>
  <sheetProtection algorithmName="SHA-512" hashValue="jkq6IYSWBCBAsbDYxD7XCbn/omKSX91S0YxIVBDCfebxzxm9CJ9bH1R01N6KchaHu/+Ns0jmv0SZ8R1Tsc+DTA==" saltValue="S5+jraaI8S22T4UIC7cHKA==" spinCount="100000" sheet="1" objects="1" scenarios="1"/>
  <mergeCells count="12">
    <mergeCell ref="B27:H27"/>
    <mergeCell ref="C29:H29"/>
    <mergeCell ref="C32:H32"/>
    <mergeCell ref="C33:H33"/>
    <mergeCell ref="C41:H41"/>
    <mergeCell ref="C34:H34"/>
    <mergeCell ref="C35:H35"/>
    <mergeCell ref="C36:H36"/>
    <mergeCell ref="C38:H38"/>
    <mergeCell ref="C39:H39"/>
    <mergeCell ref="C40:H40"/>
    <mergeCell ref="C37:H37"/>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J35"/>
  <sheetViews>
    <sheetView showGridLines="0" topLeftCell="A4" zoomScale="80" zoomScaleNormal="80" workbookViewId="0">
      <selection activeCell="I8" sqref="I8:I9"/>
    </sheetView>
  </sheetViews>
  <sheetFormatPr defaultColWidth="0" defaultRowHeight="14.25" zeroHeight="1"/>
  <cols>
    <col min="1" max="1" width="2.75" style="52" customWidth="1"/>
    <col min="2" max="2" width="6.75" style="52" customWidth="1"/>
    <col min="3" max="3" width="25.875" style="52" bestFit="1" customWidth="1"/>
    <col min="4" max="4" width="39" style="52" bestFit="1" customWidth="1"/>
    <col min="5" max="5" width="6.75" style="52" customWidth="1"/>
    <col min="6" max="6" width="5.75" style="52" customWidth="1"/>
    <col min="7" max="7" width="20" style="52" customWidth="1"/>
    <col min="8" max="9" width="13.75" style="52" customWidth="1"/>
    <col min="10" max="10" width="5.75" style="52" customWidth="1"/>
    <col min="11" max="16384" width="8.75" style="52" hidden="1"/>
  </cols>
  <sheetData>
    <row r="1" spans="2:10" ht="18.75">
      <c r="B1" s="50" t="s">
        <v>133</v>
      </c>
      <c r="C1" s="50"/>
      <c r="D1" s="50"/>
      <c r="E1" s="50"/>
      <c r="F1" s="50"/>
      <c r="G1" s="50"/>
      <c r="H1" s="50"/>
      <c r="I1" s="51" t="str">
        <f>Cover!$G$13</f>
        <v>Northumbrian Water</v>
      </c>
    </row>
    <row r="2" spans="2:10" ht="15" thickBot="1"/>
    <row r="3" spans="2:10" ht="51.75" thickBot="1">
      <c r="B3" s="352" t="s">
        <v>49</v>
      </c>
      <c r="C3" s="353"/>
      <c r="D3" s="53" t="s">
        <v>101</v>
      </c>
      <c r="E3" s="54" t="s">
        <v>51</v>
      </c>
      <c r="F3" s="280" t="s">
        <v>52</v>
      </c>
      <c r="G3" s="55" t="s">
        <v>61</v>
      </c>
      <c r="H3" s="57" t="s">
        <v>196</v>
      </c>
      <c r="I3" s="56" t="s">
        <v>73</v>
      </c>
      <c r="J3" s="149"/>
    </row>
    <row r="4" spans="2:10" ht="15" thickBot="1"/>
    <row r="5" spans="2:10" ht="15" thickBot="1">
      <c r="B5" s="109" t="s">
        <v>53</v>
      </c>
      <c r="C5" s="110" t="s">
        <v>134</v>
      </c>
    </row>
    <row r="6" spans="2:10" ht="14.45" customHeight="1">
      <c r="B6" s="62">
        <v>1</v>
      </c>
      <c r="C6" s="281" t="s">
        <v>82</v>
      </c>
      <c r="D6" s="64" t="s">
        <v>194</v>
      </c>
      <c r="E6" s="64" t="s">
        <v>47</v>
      </c>
      <c r="F6" s="172">
        <v>3</v>
      </c>
      <c r="G6" s="282" t="s">
        <v>48</v>
      </c>
      <c r="H6" s="410">
        <v>1347.8</v>
      </c>
      <c r="I6" s="68">
        <v>1438.433</v>
      </c>
      <c r="J6" s="61"/>
    </row>
    <row r="7" spans="2:10" ht="14.45" customHeight="1">
      <c r="B7" s="71">
        <v>2</v>
      </c>
      <c r="C7" s="283" t="s">
        <v>74</v>
      </c>
      <c r="D7" s="73" t="s">
        <v>195</v>
      </c>
      <c r="E7" s="73" t="s">
        <v>47</v>
      </c>
      <c r="F7" s="284">
        <v>3</v>
      </c>
      <c r="G7" s="156" t="s">
        <v>48</v>
      </c>
      <c r="H7" s="411"/>
      <c r="I7" s="77">
        <v>291.45100000000002</v>
      </c>
      <c r="J7" s="61"/>
    </row>
    <row r="8" spans="2:10" ht="14.45" customHeight="1">
      <c r="B8" s="71">
        <v>3</v>
      </c>
      <c r="C8" s="283" t="s">
        <v>75</v>
      </c>
      <c r="D8" s="73" t="s">
        <v>135</v>
      </c>
      <c r="E8" s="73" t="s">
        <v>47</v>
      </c>
      <c r="F8" s="284">
        <v>3</v>
      </c>
      <c r="G8" s="285" t="s">
        <v>48</v>
      </c>
      <c r="H8" s="412">
        <v>1022.3</v>
      </c>
      <c r="I8" s="77">
        <v>1167.2559999999999</v>
      </c>
    </row>
    <row r="9" spans="2:10" ht="14.45" customHeight="1">
      <c r="B9" s="71">
        <v>4</v>
      </c>
      <c r="C9" s="283" t="s">
        <v>83</v>
      </c>
      <c r="D9" s="73" t="s">
        <v>136</v>
      </c>
      <c r="E9" s="73" t="s">
        <v>47</v>
      </c>
      <c r="F9" s="284">
        <v>3</v>
      </c>
      <c r="G9" s="156" t="s">
        <v>48</v>
      </c>
      <c r="H9" s="411"/>
      <c r="I9" s="77">
        <v>76.120999999999995</v>
      </c>
    </row>
    <row r="10" spans="2:10" ht="14.45" customHeight="1" thickBot="1">
      <c r="B10" s="93">
        <v>5</v>
      </c>
      <c r="C10" s="286" t="s">
        <v>84</v>
      </c>
      <c r="D10" s="95" t="s">
        <v>137</v>
      </c>
      <c r="E10" s="95" t="s">
        <v>47</v>
      </c>
      <c r="F10" s="287">
        <v>3</v>
      </c>
      <c r="G10" s="162" t="s">
        <v>249</v>
      </c>
      <c r="H10" s="288">
        <v>263.39999999999998</v>
      </c>
      <c r="I10" s="289">
        <v>270.15500000000003</v>
      </c>
    </row>
    <row r="11" spans="2:10">
      <c r="C11" s="61"/>
      <c r="D11" s="61"/>
    </row>
    <row r="12" spans="2:10">
      <c r="B12" s="129" t="s">
        <v>62</v>
      </c>
      <c r="D12" s="61"/>
    </row>
    <row r="13" spans="2:10" ht="14.45" customHeight="1">
      <c r="B13" s="130"/>
      <c r="C13" s="213" t="s">
        <v>228</v>
      </c>
      <c r="D13" s="61"/>
    </row>
    <row r="14" spans="2:10" ht="14.45" customHeight="1">
      <c r="B14" s="132"/>
      <c r="C14" s="131" t="s">
        <v>229</v>
      </c>
      <c r="D14" s="61"/>
    </row>
    <row r="15" spans="2:10" ht="14.45" customHeight="1">
      <c r="B15" s="133"/>
      <c r="C15" s="213" t="s">
        <v>60</v>
      </c>
      <c r="D15" s="61"/>
    </row>
    <row r="16" spans="2:10" ht="15" thickBot="1"/>
    <row r="17" spans="2:10" ht="15" thickBot="1">
      <c r="B17" s="2" t="s">
        <v>76</v>
      </c>
      <c r="C17" s="3"/>
      <c r="D17" s="3"/>
      <c r="E17" s="3"/>
      <c r="F17" s="3"/>
      <c r="G17" s="3"/>
      <c r="H17" s="3"/>
      <c r="I17" s="12"/>
    </row>
    <row r="18" spans="2:10" ht="15" thickBot="1"/>
    <row r="19" spans="2:10" ht="30" customHeight="1" thickBot="1">
      <c r="B19" s="407" t="s">
        <v>197</v>
      </c>
      <c r="C19" s="408"/>
      <c r="D19" s="408"/>
      <c r="E19" s="408"/>
      <c r="F19" s="408"/>
      <c r="G19" s="408"/>
      <c r="H19" s="408"/>
      <c r="I19" s="409"/>
      <c r="J19" s="61"/>
    </row>
    <row r="20" spans="2:10" ht="15" thickBot="1"/>
    <row r="21" spans="2:10">
      <c r="B21" s="4" t="s">
        <v>65</v>
      </c>
      <c r="C21" s="5" t="s">
        <v>68</v>
      </c>
      <c r="D21" s="6"/>
      <c r="E21" s="6"/>
      <c r="F21" s="6"/>
      <c r="G21" s="6"/>
      <c r="H21" s="6"/>
      <c r="I21" s="17"/>
      <c r="J21" s="9"/>
    </row>
    <row r="22" spans="2:10">
      <c r="B22" s="25" t="s">
        <v>67</v>
      </c>
      <c r="C22" s="11" t="str">
        <f>$C$5</f>
        <v>Total expenditure summary</v>
      </c>
      <c r="D22" s="11"/>
      <c r="E22" s="11"/>
      <c r="F22" s="11"/>
      <c r="G22" s="11"/>
      <c r="H22" s="11"/>
      <c r="I22" s="16"/>
      <c r="J22" s="9"/>
    </row>
    <row r="23" spans="2:10" ht="30" customHeight="1">
      <c r="B23" s="400" t="s">
        <v>77</v>
      </c>
      <c r="C23" s="335" t="s">
        <v>78</v>
      </c>
      <c r="D23" s="336" t="s">
        <v>66</v>
      </c>
      <c r="E23" s="336" t="s">
        <v>66</v>
      </c>
      <c r="F23" s="336" t="s">
        <v>66</v>
      </c>
      <c r="G23" s="336"/>
      <c r="H23" s="336" t="s">
        <v>66</v>
      </c>
      <c r="I23" s="337" t="s">
        <v>66</v>
      </c>
      <c r="J23" s="146"/>
    </row>
    <row r="24" spans="2:10" ht="15" customHeight="1">
      <c r="B24" s="400"/>
      <c r="C24" s="405" t="s">
        <v>192</v>
      </c>
      <c r="D24" s="405"/>
      <c r="E24" s="405"/>
      <c r="F24" s="405"/>
      <c r="G24" s="405"/>
      <c r="H24" s="405"/>
      <c r="I24" s="406"/>
      <c r="J24" s="146"/>
    </row>
    <row r="25" spans="2:10" ht="30" customHeight="1">
      <c r="B25" s="395" t="s">
        <v>79</v>
      </c>
      <c r="C25" s="396" t="s">
        <v>78</v>
      </c>
      <c r="D25" s="336"/>
      <c r="E25" s="336"/>
      <c r="F25" s="336"/>
      <c r="G25" s="336"/>
      <c r="H25" s="336"/>
      <c r="I25" s="337"/>
      <c r="J25" s="146"/>
    </row>
    <row r="26" spans="2:10" ht="15" customHeight="1">
      <c r="B26" s="395"/>
      <c r="C26" s="396" t="s">
        <v>193</v>
      </c>
      <c r="D26" s="336"/>
      <c r="E26" s="336"/>
      <c r="F26" s="336"/>
      <c r="G26" s="336"/>
      <c r="H26" s="336"/>
      <c r="I26" s="337"/>
      <c r="J26" s="146"/>
    </row>
    <row r="27" spans="2:10" ht="30" customHeight="1">
      <c r="B27" s="400" t="s">
        <v>80</v>
      </c>
      <c r="C27" s="402" t="s">
        <v>198</v>
      </c>
      <c r="D27" s="403"/>
      <c r="E27" s="403"/>
      <c r="F27" s="403"/>
      <c r="G27" s="403"/>
      <c r="H27" s="403"/>
      <c r="I27" s="404"/>
      <c r="J27" s="146"/>
    </row>
    <row r="28" spans="2:10" ht="15" customHeight="1">
      <c r="B28" s="400"/>
      <c r="C28" s="396" t="s">
        <v>180</v>
      </c>
      <c r="D28" s="336"/>
      <c r="E28" s="336"/>
      <c r="F28" s="336"/>
      <c r="G28" s="336"/>
      <c r="H28" s="336"/>
      <c r="I28" s="337"/>
      <c r="J28" s="146"/>
    </row>
    <row r="29" spans="2:10" ht="30" customHeight="1">
      <c r="B29" s="395" t="s">
        <v>81</v>
      </c>
      <c r="C29" s="396" t="s">
        <v>198</v>
      </c>
      <c r="D29" s="336"/>
      <c r="E29" s="336"/>
      <c r="F29" s="336"/>
      <c r="G29" s="336"/>
      <c r="H29" s="336"/>
      <c r="I29" s="337"/>
      <c r="J29" s="146"/>
    </row>
    <row r="30" spans="2:10" ht="15" customHeight="1">
      <c r="B30" s="395"/>
      <c r="C30" s="396" t="s">
        <v>181</v>
      </c>
      <c r="D30" s="336"/>
      <c r="E30" s="336"/>
      <c r="F30" s="336"/>
      <c r="G30" s="336"/>
      <c r="H30" s="336"/>
      <c r="I30" s="337"/>
      <c r="J30" s="146"/>
    </row>
    <row r="31" spans="2:10" ht="15" customHeight="1">
      <c r="B31" s="395">
        <v>5</v>
      </c>
      <c r="C31" s="396" t="s">
        <v>250</v>
      </c>
      <c r="D31" s="336"/>
      <c r="E31" s="336"/>
      <c r="F31" s="336"/>
      <c r="G31" s="336"/>
      <c r="H31" s="336"/>
      <c r="I31" s="337"/>
    </row>
    <row r="32" spans="2:10" ht="15" customHeight="1" thickBot="1">
      <c r="B32" s="401"/>
      <c r="C32" s="397" t="s">
        <v>251</v>
      </c>
      <c r="D32" s="398"/>
      <c r="E32" s="398"/>
      <c r="F32" s="398"/>
      <c r="G32" s="398"/>
      <c r="H32" s="398"/>
      <c r="I32" s="399"/>
      <c r="J32" s="18"/>
    </row>
    <row r="33" spans="10:10">
      <c r="J33" s="61"/>
    </row>
    <row r="34" spans="10:10"/>
    <row r="35" spans="10:10"/>
  </sheetData>
  <sheetProtection algorithmName="SHA-512" hashValue="ca+fV31yZQNGxMuhjzHusRuOwdvpM62wvNPhxVMRFClJcJxsS4v+IHuDyZdTlDUKPc1mH7NqqP5bATOzUfvmdg==" saltValue="izuxrDIAc1c5h5jYcDEJ+g==" spinCount="100000" sheet="1" objects="1" scenarios="1"/>
  <mergeCells count="19">
    <mergeCell ref="B3:C3"/>
    <mergeCell ref="C23:I23"/>
    <mergeCell ref="B23:B24"/>
    <mergeCell ref="C24:I24"/>
    <mergeCell ref="B19:I19"/>
    <mergeCell ref="H6:H7"/>
    <mergeCell ref="H8:H9"/>
    <mergeCell ref="B25:B26"/>
    <mergeCell ref="C28:I28"/>
    <mergeCell ref="C29:I29"/>
    <mergeCell ref="C32:I32"/>
    <mergeCell ref="C30:I30"/>
    <mergeCell ref="B27:B28"/>
    <mergeCell ref="B29:B30"/>
    <mergeCell ref="B31:B32"/>
    <mergeCell ref="C25:I25"/>
    <mergeCell ref="C31:I31"/>
    <mergeCell ref="C26:I26"/>
    <mergeCell ref="C27:I27"/>
  </mergeCells>
  <pageMargins left="0.70866141732283472" right="0.70866141732283472" top="0.74803149606299213" bottom="0.74803149606299213" header="0.31496062992125984" footer="0.31496062992125984"/>
  <pageSetup paperSize="9" scale="75"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K27"/>
  <sheetViews>
    <sheetView showGridLines="0" zoomScale="80" zoomScaleNormal="80" workbookViewId="0">
      <selection activeCell="B3" sqref="B3:C3"/>
    </sheetView>
  </sheetViews>
  <sheetFormatPr defaultColWidth="0" defaultRowHeight="14.25" zeroHeight="1"/>
  <cols>
    <col min="1" max="1" width="2.75" style="52" customWidth="1"/>
    <col min="2" max="2" width="5.75" style="52" customWidth="1"/>
    <col min="3" max="3" width="75.75" style="52" customWidth="1"/>
    <col min="4" max="4" width="8.75" style="52" customWidth="1"/>
    <col min="5" max="5" width="6.75" style="52" customWidth="1"/>
    <col min="6" max="6" width="5.75" style="52" customWidth="1"/>
    <col min="7" max="7" width="18.25" style="52" customWidth="1"/>
    <col min="8" max="8" width="5.75" style="52" customWidth="1"/>
    <col min="9" max="11" width="0" style="52" hidden="1" customWidth="1"/>
    <col min="12" max="16384" width="8.75" style="52" hidden="1"/>
  </cols>
  <sheetData>
    <row r="1" spans="2:7" ht="18.75">
      <c r="B1" s="50" t="s">
        <v>138</v>
      </c>
      <c r="C1" s="50"/>
      <c r="D1" s="50"/>
      <c r="E1" s="50"/>
      <c r="F1" s="50"/>
      <c r="G1" s="51" t="str">
        <f>Cover!$G$13</f>
        <v>Northumbrian Water</v>
      </c>
    </row>
    <row r="2" spans="2:7" ht="15" thickBot="1"/>
    <row r="3" spans="2:7" ht="26.25" thickBot="1">
      <c r="B3" s="413" t="s">
        <v>49</v>
      </c>
      <c r="C3" s="414"/>
      <c r="D3" s="53" t="s">
        <v>50</v>
      </c>
      <c r="E3" s="54" t="s">
        <v>51</v>
      </c>
      <c r="F3" s="55" t="s">
        <v>52</v>
      </c>
      <c r="G3" s="290" t="s">
        <v>140</v>
      </c>
    </row>
    <row r="4" spans="2:7" ht="15" thickBot="1"/>
    <row r="5" spans="2:7" ht="30" customHeight="1" thickBot="1">
      <c r="B5" s="349" t="s">
        <v>61</v>
      </c>
      <c r="C5" s="350"/>
      <c r="D5" s="350"/>
      <c r="E5" s="350"/>
      <c r="F5" s="351"/>
      <c r="G5" s="19" t="s">
        <v>48</v>
      </c>
    </row>
    <row r="6" spans="2:7" ht="15" thickBot="1"/>
    <row r="7" spans="2:7" ht="15" thickBot="1">
      <c r="B7" s="109" t="s">
        <v>53</v>
      </c>
      <c r="C7" s="110" t="s">
        <v>231</v>
      </c>
      <c r="D7" s="61"/>
      <c r="E7" s="112"/>
      <c r="F7" s="61"/>
    </row>
    <row r="8" spans="2:7">
      <c r="B8" s="62">
        <f>1</f>
        <v>1</v>
      </c>
      <c r="C8" s="291" t="s">
        <v>218</v>
      </c>
      <c r="D8" s="64" t="s">
        <v>139</v>
      </c>
      <c r="E8" s="64" t="s">
        <v>47</v>
      </c>
      <c r="F8" s="152">
        <v>3</v>
      </c>
      <c r="G8" s="292"/>
    </row>
    <row r="9" spans="2:7">
      <c r="B9" s="71">
        <f>B8+1</f>
        <v>2</v>
      </c>
      <c r="C9" s="293" t="s">
        <v>219</v>
      </c>
      <c r="D9" s="294" t="s">
        <v>141</v>
      </c>
      <c r="E9" s="73" t="s">
        <v>47</v>
      </c>
      <c r="F9" s="156">
        <v>3</v>
      </c>
      <c r="G9" s="295"/>
    </row>
    <row r="10" spans="2:7">
      <c r="B10" s="71">
        <f t="shared" ref="B10:B17" si="0">B9+1</f>
        <v>3</v>
      </c>
      <c r="C10" s="293" t="s">
        <v>220</v>
      </c>
      <c r="D10" s="73" t="s">
        <v>142</v>
      </c>
      <c r="E10" s="73" t="s">
        <v>47</v>
      </c>
      <c r="F10" s="75">
        <v>3</v>
      </c>
      <c r="G10" s="295"/>
    </row>
    <row r="11" spans="2:7">
      <c r="B11" s="71">
        <f t="shared" si="0"/>
        <v>4</v>
      </c>
      <c r="C11" s="293" t="s">
        <v>221</v>
      </c>
      <c r="D11" s="73" t="s">
        <v>143</v>
      </c>
      <c r="E11" s="73" t="s">
        <v>47</v>
      </c>
      <c r="F11" s="156">
        <v>3</v>
      </c>
      <c r="G11" s="295"/>
    </row>
    <row r="12" spans="2:7">
      <c r="B12" s="71">
        <f t="shared" si="0"/>
        <v>5</v>
      </c>
      <c r="C12" s="293" t="s">
        <v>227</v>
      </c>
      <c r="D12" s="73" t="s">
        <v>144</v>
      </c>
      <c r="E12" s="73" t="s">
        <v>47</v>
      </c>
      <c r="F12" s="75">
        <v>3</v>
      </c>
      <c r="G12" s="295"/>
    </row>
    <row r="13" spans="2:7">
      <c r="B13" s="71">
        <f t="shared" si="0"/>
        <v>6</v>
      </c>
      <c r="C13" s="293" t="s">
        <v>222</v>
      </c>
      <c r="D13" s="73" t="s">
        <v>145</v>
      </c>
      <c r="E13" s="73" t="s">
        <v>47</v>
      </c>
      <c r="F13" s="156">
        <v>3</v>
      </c>
      <c r="G13" s="295"/>
    </row>
    <row r="14" spans="2:7">
      <c r="B14" s="71">
        <f t="shared" si="0"/>
        <v>7</v>
      </c>
      <c r="C14" s="293" t="s">
        <v>223</v>
      </c>
      <c r="D14" s="73" t="s">
        <v>146</v>
      </c>
      <c r="E14" s="73" t="s">
        <v>47</v>
      </c>
      <c r="F14" s="156">
        <v>3</v>
      </c>
      <c r="G14" s="295"/>
    </row>
    <row r="15" spans="2:7">
      <c r="B15" s="71">
        <f t="shared" si="0"/>
        <v>8</v>
      </c>
      <c r="C15" s="293" t="s">
        <v>224</v>
      </c>
      <c r="D15" s="73" t="s">
        <v>147</v>
      </c>
      <c r="E15" s="73" t="s">
        <v>47</v>
      </c>
      <c r="F15" s="156">
        <v>3</v>
      </c>
      <c r="G15" s="295"/>
    </row>
    <row r="16" spans="2:7">
      <c r="B16" s="71">
        <f t="shared" si="0"/>
        <v>9</v>
      </c>
      <c r="C16" s="293" t="s">
        <v>225</v>
      </c>
      <c r="D16" s="73" t="s">
        <v>148</v>
      </c>
      <c r="E16" s="73" t="s">
        <v>47</v>
      </c>
      <c r="F16" s="156">
        <v>3</v>
      </c>
      <c r="G16" s="295"/>
    </row>
    <row r="17" spans="2:11" ht="15" thickBot="1">
      <c r="B17" s="93">
        <f t="shared" si="0"/>
        <v>10</v>
      </c>
      <c r="C17" s="296" t="s">
        <v>226</v>
      </c>
      <c r="D17" s="95" t="s">
        <v>149</v>
      </c>
      <c r="E17" s="95" t="s">
        <v>47</v>
      </c>
      <c r="F17" s="162">
        <v>3</v>
      </c>
      <c r="G17" s="297"/>
    </row>
    <row r="18" spans="2:11"/>
    <row r="19" spans="2:11">
      <c r="B19" s="129" t="s">
        <v>62</v>
      </c>
    </row>
    <row r="20" spans="2:11">
      <c r="B20" s="130"/>
      <c r="C20" s="213" t="s">
        <v>230</v>
      </c>
    </row>
    <row r="21" spans="2:11">
      <c r="B21" s="132"/>
      <c r="C21" s="131" t="s">
        <v>229</v>
      </c>
    </row>
    <row r="22" spans="2:11">
      <c r="B22" s="133"/>
      <c r="C22" s="213" t="s">
        <v>60</v>
      </c>
    </row>
    <row r="23" spans="2:11" ht="15" thickBot="1"/>
    <row r="24" spans="2:11" ht="15" thickBot="1">
      <c r="B24" s="2" t="s">
        <v>55</v>
      </c>
      <c r="C24" s="3"/>
      <c r="D24" s="3"/>
      <c r="E24" s="3"/>
      <c r="F24" s="3"/>
      <c r="G24" s="12"/>
      <c r="H24" s="1"/>
      <c r="I24" s="1"/>
      <c r="J24" s="1"/>
      <c r="K24" s="1"/>
    </row>
    <row r="25" spans="2:11" ht="15" thickBot="1"/>
    <row r="26" spans="2:11" ht="30" customHeight="1" thickBot="1">
      <c r="B26" s="415" t="s">
        <v>182</v>
      </c>
      <c r="C26" s="416"/>
      <c r="D26" s="416"/>
      <c r="E26" s="416"/>
      <c r="F26" s="416"/>
      <c r="G26" s="417"/>
    </row>
    <row r="27" spans="2:11"/>
  </sheetData>
  <sheetProtection algorithmName="SHA-512" hashValue="dELZLebIvo6GD0+EJv4fP4+UHpcRXsbzaHBYbixvWNWE7+ZR8veiAU9MkTRFSFRbOXzY/NzY2Bj7t6WbFimU8w==" saltValue="TY7/1d9zSSmrpS1JanBd2A==" spinCount="100000" sheet="1" objects="1" scenarios="1"/>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dimension ref="B2:B21"/>
  <sheetViews>
    <sheetView topLeftCell="A2" workbookViewId="0">
      <selection activeCell="B26" sqref="B26"/>
    </sheetView>
  </sheetViews>
  <sheetFormatPr defaultColWidth="4" defaultRowHeight="14.25"/>
  <cols>
    <col min="1" max="1" width="4" style="37"/>
    <col min="2" max="2" width="32.25" style="37" bestFit="1" customWidth="1"/>
    <col min="3" max="16384" width="4" style="37"/>
  </cols>
  <sheetData>
    <row r="2" spans="2:2">
      <c r="B2" s="40" t="s">
        <v>199</v>
      </c>
    </row>
    <row r="3" spans="2:2">
      <c r="B3" s="38" t="s">
        <v>217</v>
      </c>
    </row>
    <row r="4" spans="2:2">
      <c r="B4" s="38" t="s">
        <v>200</v>
      </c>
    </row>
    <row r="5" spans="2:2">
      <c r="B5" s="38" t="s">
        <v>201</v>
      </c>
    </row>
    <row r="6" spans="2:2">
      <c r="B6" s="38" t="s">
        <v>202</v>
      </c>
    </row>
    <row r="7" spans="2:2">
      <c r="B7" s="38" t="s">
        <v>203</v>
      </c>
    </row>
    <row r="8" spans="2:2">
      <c r="B8" s="39" t="s">
        <v>215</v>
      </c>
    </row>
    <row r="9" spans="2:2">
      <c r="B9" s="38" t="s">
        <v>204</v>
      </c>
    </row>
    <row r="10" spans="2:2">
      <c r="B10" s="38" t="s">
        <v>205</v>
      </c>
    </row>
    <row r="11" spans="2:2">
      <c r="B11" s="38" t="s">
        <v>206</v>
      </c>
    </row>
    <row r="12" spans="2:2">
      <c r="B12" s="39" t="s">
        <v>216</v>
      </c>
    </row>
    <row r="13" spans="2:2">
      <c r="B13" s="38" t="s">
        <v>208</v>
      </c>
    </row>
    <row r="14" spans="2:2">
      <c r="B14" s="38" t="s">
        <v>209</v>
      </c>
    </row>
    <row r="15" spans="2:2">
      <c r="B15" s="38" t="s">
        <v>210</v>
      </c>
    </row>
    <row r="16" spans="2:2">
      <c r="B16" s="38" t="s">
        <v>207</v>
      </c>
    </row>
    <row r="17" spans="2:2">
      <c r="B17" s="38" t="s">
        <v>211</v>
      </c>
    </row>
    <row r="18" spans="2:2">
      <c r="B18" s="38" t="s">
        <v>212</v>
      </c>
    </row>
    <row r="19" spans="2:2">
      <c r="B19" s="38" t="s">
        <v>213</v>
      </c>
    </row>
    <row r="20" spans="2:2">
      <c r="B20" s="38" t="s">
        <v>214</v>
      </c>
    </row>
    <row r="21" spans="2:2">
      <c r="B21" s="38"/>
    </row>
  </sheetData>
  <sortState ref="B5:B21">
    <sortCondition ref="B5"/>
  </sortState>
  <conditionalFormatting sqref="B4">
    <cfRule type="expression" priority="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1D553A09299443A457CCA5A2D4D821" ma:contentTypeVersion="4" ma:contentTypeDescription="Create a new document." ma:contentTypeScope="" ma:versionID="24bc1eb9010b510b1f07182f9c388fe5">
  <xsd:schema xmlns:xsd="http://www.w3.org/2001/XMLSchema" xmlns:xs="http://www.w3.org/2001/XMLSchema" xmlns:p="http://schemas.microsoft.com/office/2006/metadata/properties" xmlns:ns2="7298ca1d-ada7-4f66-91ce-c1d7ed5116ea" targetNamespace="http://schemas.microsoft.com/office/2006/metadata/properties" ma:root="true" ma:fieldsID="eada55310b238d7a17c73b272c13f219" ns2:_="">
    <xsd:import namespace="7298ca1d-ada7-4f66-91ce-c1d7ed5116e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98ca1d-ada7-4f66-91ce-c1d7ed511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0A025B-2596-4176-845A-16467A063456}">
  <ds:schemaRefs>
    <ds:schemaRef ds:uri="http://schemas.microsoft.com/sharepoint/v3/contenttype/forms"/>
  </ds:schemaRefs>
</ds:datastoreItem>
</file>

<file path=customXml/itemProps2.xml><?xml version="1.0" encoding="utf-8"?>
<ds:datastoreItem xmlns:ds="http://schemas.openxmlformats.org/officeDocument/2006/customXml" ds:itemID="{2FA80DEE-BF2B-47A7-8F28-E42ACD7AA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98ca1d-ada7-4f66-91ce-c1d7ed511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CCFF3A-22C9-4D02-9591-8B3786583FD7}">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298ca1d-ada7-4f66-91ce-c1d7ed5116ea"/>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Company>Ofwat - Water Services Regulation Authority</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presentation pro forma</dc:title>
  <dc:creator>Annelise Bunce</dc:creator>
  <cp:lastModifiedBy>charm</cp:lastModifiedBy>
  <cp:revision/>
  <cp:lastPrinted>2018-07-27T11:30:50Z</cp:lastPrinted>
  <dcterms:created xsi:type="dcterms:W3CDTF">2018-07-10T08:41:50Z</dcterms:created>
  <dcterms:modified xsi:type="dcterms:W3CDTF">2019-10-15T13:17:36Z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0x010100BD1D553A09299443A457CCA5A2D4D821</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